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uro\Projects\Sunset\src\main\resources\"/>
    </mc:Choice>
  </mc:AlternateContent>
  <xr:revisionPtr revIDLastSave="0" documentId="13_ncr:40009_{3A6F0A83-33CC-41A9-94DB-734643C41DFD}" xr6:coauthVersionLast="47" xr6:coauthVersionMax="47" xr10:uidLastSave="{00000000-0000-0000-0000-000000000000}"/>
  <bookViews>
    <workbookView xWindow="-120" yWindow="-120" windowWidth="20730" windowHeight="11760"/>
  </bookViews>
  <sheets>
    <sheet name="Calcula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F14" i="1" s="1"/>
  <c r="G14" i="1" s="1"/>
  <c r="D13" i="1"/>
  <c r="D12" i="1"/>
  <c r="D11" i="1"/>
  <c r="D10" i="1"/>
  <c r="D9" i="1"/>
  <c r="D8" i="1"/>
  <c r="F8" i="1" s="1"/>
  <c r="G8" i="1" s="1"/>
  <c r="D7" i="1"/>
  <c r="D6" i="1"/>
  <c r="D5" i="1"/>
  <c r="F5" i="1" s="1"/>
  <c r="G5" i="1" s="1"/>
  <c r="D4" i="1"/>
  <c r="F4" i="1" s="1"/>
  <c r="G4" i="1" s="1"/>
  <c r="D3" i="1"/>
  <c r="F3" i="1" s="1"/>
  <c r="G3" i="1" s="1"/>
  <c r="D2" i="1"/>
  <c r="F2" i="1" s="1"/>
  <c r="G2" i="1" s="1"/>
  <c r="Q4" i="1"/>
  <c r="R4" i="1" s="1"/>
  <c r="I4" i="1"/>
  <c r="F7" i="1" l="1"/>
  <c r="G7" i="1" s="1"/>
  <c r="Q7" i="1" s="1"/>
  <c r="R7" i="1" s="1"/>
  <c r="F11" i="1"/>
  <c r="G11" i="1" s="1"/>
  <c r="I11" i="1" s="1"/>
  <c r="F6" i="1"/>
  <c r="G6" i="1" s="1"/>
  <c r="Q6" i="1" s="1"/>
  <c r="R6" i="1" s="1"/>
  <c r="K5" i="1"/>
  <c r="I5" i="1"/>
  <c r="Q5" i="1"/>
  <c r="R5" i="1" s="1"/>
  <c r="J5" i="1"/>
  <c r="L5" i="1" s="1"/>
  <c r="K2" i="1"/>
  <c r="I2" i="1"/>
  <c r="J2" i="1"/>
  <c r="U4" i="1"/>
  <c r="K3" i="1"/>
  <c r="J3" i="1"/>
  <c r="Q3" i="1"/>
  <c r="R3" i="1" s="1"/>
  <c r="I3" i="1"/>
  <c r="I6" i="1"/>
  <c r="K8" i="1"/>
  <c r="I8" i="1"/>
  <c r="Q8" i="1"/>
  <c r="R8" i="1" s="1"/>
  <c r="J8" i="1"/>
  <c r="K11" i="1"/>
  <c r="Q11" i="1"/>
  <c r="R11" i="1" s="1"/>
  <c r="J11" i="1"/>
  <c r="K14" i="1"/>
  <c r="Q14" i="1"/>
  <c r="R14" i="1" s="1"/>
  <c r="J14" i="1"/>
  <c r="I14" i="1"/>
  <c r="E16" i="1"/>
  <c r="F15" i="1"/>
  <c r="G15" i="1" s="1"/>
  <c r="Q2" i="1"/>
  <c r="R2" i="1" s="1"/>
  <c r="K4" i="1"/>
  <c r="J4" i="1"/>
  <c r="F9" i="1"/>
  <c r="G9" i="1" s="1"/>
  <c r="K7" i="1"/>
  <c r="I7" i="1"/>
  <c r="J7" i="1"/>
  <c r="F12" i="1"/>
  <c r="G12" i="1" s="1"/>
  <c r="F10" i="1"/>
  <c r="G10" i="1" s="1"/>
  <c r="F13" i="1"/>
  <c r="G13" i="1" s="1"/>
  <c r="J6" i="1" l="1"/>
  <c r="L6" i="1" s="1"/>
  <c r="O6" i="1" s="1"/>
  <c r="K6" i="1"/>
  <c r="L2" i="1"/>
  <c r="O2" i="1" s="1"/>
  <c r="U5" i="1"/>
  <c r="V5" i="1" s="1"/>
  <c r="M2" i="1"/>
  <c r="P2" i="1" s="1"/>
  <c r="S2" i="1" s="1"/>
  <c r="M5" i="1"/>
  <c r="P5" i="1" s="1"/>
  <c r="S5" i="1" s="1"/>
  <c r="O5" i="1"/>
  <c r="K15" i="1"/>
  <c r="J15" i="1"/>
  <c r="Q15" i="1"/>
  <c r="R15" i="1" s="1"/>
  <c r="I15" i="1"/>
  <c r="L3" i="1"/>
  <c r="O3" i="1" s="1"/>
  <c r="K13" i="1"/>
  <c r="J13" i="1"/>
  <c r="I13" i="1"/>
  <c r="Q13" i="1"/>
  <c r="R13" i="1" s="1"/>
  <c r="L7" i="1"/>
  <c r="O7" i="1" s="1"/>
  <c r="L4" i="1"/>
  <c r="M4" i="1" s="1"/>
  <c r="P4" i="1" s="1"/>
  <c r="E17" i="1"/>
  <c r="F16" i="1"/>
  <c r="G16" i="1" s="1"/>
  <c r="U7" i="1"/>
  <c r="V7" i="1" s="1"/>
  <c r="K9" i="1"/>
  <c r="Q9" i="1"/>
  <c r="R9" i="1" s="1"/>
  <c r="I9" i="1"/>
  <c r="J9" i="1"/>
  <c r="L11" i="1"/>
  <c r="M11" i="1" s="1"/>
  <c r="P11" i="1" s="1"/>
  <c r="S11" i="1" s="1"/>
  <c r="L8" i="1"/>
  <c r="O8" i="1" s="1"/>
  <c r="K10" i="1"/>
  <c r="I10" i="1"/>
  <c r="J10" i="1"/>
  <c r="Q10" i="1"/>
  <c r="R10" i="1" s="1"/>
  <c r="K12" i="1"/>
  <c r="J12" i="1"/>
  <c r="Q12" i="1"/>
  <c r="R12" i="1" s="1"/>
  <c r="I12" i="1"/>
  <c r="U2" i="1"/>
  <c r="V2" i="1" s="1"/>
  <c r="T2" i="1"/>
  <c r="L14" i="1"/>
  <c r="O14" i="1" s="1"/>
  <c r="U11" i="1"/>
  <c r="V11" i="1" s="1"/>
  <c r="U8" i="1"/>
  <c r="V8" i="1" s="1"/>
  <c r="U6" i="1"/>
  <c r="V6" i="1" s="1"/>
  <c r="U3" i="1"/>
  <c r="V3" i="1" s="1"/>
  <c r="V4" i="1"/>
  <c r="U14" i="1"/>
  <c r="V14" i="1" s="1"/>
  <c r="M6" i="1" l="1"/>
  <c r="P6" i="1" s="1"/>
  <c r="O4" i="1"/>
  <c r="AB5" i="1"/>
  <c r="AC5" i="1" s="1"/>
  <c r="X5" i="1"/>
  <c r="T5" i="1"/>
  <c r="W5" i="1" s="1"/>
  <c r="AA5" i="1" s="1"/>
  <c r="X4" i="1"/>
  <c r="AB4" i="1"/>
  <c r="AC4" i="1" s="1"/>
  <c r="X3" i="1"/>
  <c r="AB3" i="1"/>
  <c r="AC3" i="1" s="1"/>
  <c r="M8" i="1"/>
  <c r="P8" i="1" s="1"/>
  <c r="AB6" i="1"/>
  <c r="AC6" i="1" s="1"/>
  <c r="X6" i="1"/>
  <c r="T11" i="1"/>
  <c r="W2" i="1"/>
  <c r="AA2" i="1" s="1"/>
  <c r="U12" i="1"/>
  <c r="V12" i="1" s="1"/>
  <c r="L10" i="1"/>
  <c r="O10" i="1" s="1"/>
  <c r="M3" i="1"/>
  <c r="P3" i="1" s="1"/>
  <c r="O11" i="1"/>
  <c r="M7" i="1"/>
  <c r="P7" i="1" s="1"/>
  <c r="K16" i="1"/>
  <c r="J16" i="1"/>
  <c r="I16" i="1"/>
  <c r="Q16" i="1"/>
  <c r="R16" i="1" s="1"/>
  <c r="L13" i="1"/>
  <c r="O13" i="1" s="1"/>
  <c r="L15" i="1"/>
  <c r="O15" i="1" s="1"/>
  <c r="AB11" i="1"/>
  <c r="AC11" i="1" s="1"/>
  <c r="X11" i="1"/>
  <c r="AB2" i="1"/>
  <c r="AC2" i="1" s="1"/>
  <c r="AD2" i="1" s="1"/>
  <c r="AE2" i="1" s="1"/>
  <c r="X2" i="1"/>
  <c r="L12" i="1"/>
  <c r="O12" i="1" s="1"/>
  <c r="M10" i="1"/>
  <c r="P10" i="1" s="1"/>
  <c r="S10" i="1" s="1"/>
  <c r="L9" i="1"/>
  <c r="O9" i="1" s="1"/>
  <c r="E18" i="1"/>
  <c r="F17" i="1"/>
  <c r="G17" i="1" s="1"/>
  <c r="AB14" i="1"/>
  <c r="AC14" i="1" s="1"/>
  <c r="X14" i="1"/>
  <c r="M14" i="1"/>
  <c r="P14" i="1" s="1"/>
  <c r="X7" i="1"/>
  <c r="AB7" i="1"/>
  <c r="AC7" i="1" s="1"/>
  <c r="S4" i="1"/>
  <c r="T4" i="1"/>
  <c r="U13" i="1"/>
  <c r="V13" i="1" s="1"/>
  <c r="M15" i="1"/>
  <c r="P15" i="1" s="1"/>
  <c r="S15" i="1" s="1"/>
  <c r="AB8" i="1"/>
  <c r="AC8" i="1" s="1"/>
  <c r="X8" i="1"/>
  <c r="M12" i="1"/>
  <c r="P12" i="1" s="1"/>
  <c r="S12" i="1" s="1"/>
  <c r="U10" i="1"/>
  <c r="V10" i="1" s="1"/>
  <c r="T10" i="1"/>
  <c r="U9" i="1"/>
  <c r="V9" i="1" s="1"/>
  <c r="M13" i="1"/>
  <c r="P13" i="1" s="1"/>
  <c r="S13" i="1" s="1"/>
  <c r="U15" i="1"/>
  <c r="V15" i="1" s="1"/>
  <c r="T15" i="1"/>
  <c r="M9" i="1" l="1"/>
  <c r="P9" i="1" s="1"/>
  <c r="Z5" i="1"/>
  <c r="Y5" i="1"/>
  <c r="AD5" i="1"/>
  <c r="AE5" i="1" s="1"/>
  <c r="AF5" i="1" s="1"/>
  <c r="AG5" i="1" s="1"/>
  <c r="S6" i="1"/>
  <c r="T6" i="1"/>
  <c r="W6" i="1" s="1"/>
  <c r="AA6" i="1" s="1"/>
  <c r="AF2" i="1"/>
  <c r="AG2" i="1" s="1"/>
  <c r="X15" i="1"/>
  <c r="AB15" i="1"/>
  <c r="AC15" i="1" s="1"/>
  <c r="W10" i="1"/>
  <c r="AA10" i="1" s="1"/>
  <c r="W4" i="1"/>
  <c r="AA4" i="1" s="1"/>
  <c r="AD4" i="1"/>
  <c r="AE4" i="1" s="1"/>
  <c r="K17" i="1"/>
  <c r="J17" i="1"/>
  <c r="Q17" i="1"/>
  <c r="R17" i="1" s="1"/>
  <c r="I17" i="1"/>
  <c r="Y2" i="1"/>
  <c r="Z2" i="1"/>
  <c r="U16" i="1"/>
  <c r="V16" i="1" s="1"/>
  <c r="AH4" i="1"/>
  <c r="X10" i="1"/>
  <c r="AB10" i="1"/>
  <c r="AC10" i="1" s="1"/>
  <c r="S14" i="1"/>
  <c r="T14" i="1"/>
  <c r="AH2" i="1"/>
  <c r="S7" i="1"/>
  <c r="T7" i="1"/>
  <c r="S8" i="1"/>
  <c r="T8" i="1"/>
  <c r="Z4" i="1"/>
  <c r="Y4" i="1"/>
  <c r="X13" i="1"/>
  <c r="AB13" i="1"/>
  <c r="AC13" i="1" s="1"/>
  <c r="E19" i="1"/>
  <c r="F18" i="1"/>
  <c r="G18" i="1" s="1"/>
  <c r="L16" i="1"/>
  <c r="O16" i="1" s="1"/>
  <c r="X12" i="1"/>
  <c r="AB12" i="1"/>
  <c r="AC12" i="1" s="1"/>
  <c r="W11" i="1"/>
  <c r="AA11" i="1" s="1"/>
  <c r="AD11" i="1"/>
  <c r="AE11" i="1" s="1"/>
  <c r="AD6" i="1"/>
  <c r="AE6" i="1" s="1"/>
  <c r="W15" i="1"/>
  <c r="AA15" i="1" s="1"/>
  <c r="AD15" i="1"/>
  <c r="AE15" i="1" s="1"/>
  <c r="X9" i="1"/>
  <c r="AB9" i="1"/>
  <c r="AC9" i="1" s="1"/>
  <c r="T13" i="1"/>
  <c r="S3" i="1"/>
  <c r="T3" i="1"/>
  <c r="T12" i="1"/>
  <c r="Z6" i="1"/>
  <c r="Y6" i="1"/>
  <c r="AH11" i="1" l="1"/>
  <c r="S9" i="1"/>
  <c r="T9" i="1"/>
  <c r="W9" i="1" s="1"/>
  <c r="AA9" i="1" s="1"/>
  <c r="AH5" i="1"/>
  <c r="AF6" i="1"/>
  <c r="AG6" i="1" s="1"/>
  <c r="Z11" i="1"/>
  <c r="E20" i="1"/>
  <c r="F19" i="1"/>
  <c r="G19" i="1" s="1"/>
  <c r="AD9" i="1"/>
  <c r="AE9" i="1" s="1"/>
  <c r="W8" i="1"/>
  <c r="AD8" i="1"/>
  <c r="M16" i="1"/>
  <c r="P16" i="1" s="1"/>
  <c r="AH6" i="1"/>
  <c r="AH15" i="1"/>
  <c r="W3" i="1"/>
  <c r="AD3" i="1"/>
  <c r="W13" i="1"/>
  <c r="AA13" i="1" s="1"/>
  <c r="AD13" i="1"/>
  <c r="AE13" i="1" s="1"/>
  <c r="Y9" i="1"/>
  <c r="Y11" i="1"/>
  <c r="X16" i="1"/>
  <c r="AB16" i="1"/>
  <c r="AC16" i="1" s="1"/>
  <c r="Z15" i="1"/>
  <c r="Y15" i="1"/>
  <c r="AF15" i="1"/>
  <c r="AG15" i="1" s="1"/>
  <c r="AF11" i="1"/>
  <c r="AG11" i="1" s="1"/>
  <c r="K18" i="1"/>
  <c r="I18" i="1"/>
  <c r="J18" i="1"/>
  <c r="Q18" i="1"/>
  <c r="R18" i="1" s="1"/>
  <c r="AH13" i="1"/>
  <c r="W7" i="1"/>
  <c r="AD7" i="1"/>
  <c r="Z10" i="1"/>
  <c r="Y10" i="1"/>
  <c r="U17" i="1"/>
  <c r="V17" i="1" s="1"/>
  <c r="AD10" i="1"/>
  <c r="AE10" i="1" s="1"/>
  <c r="W12" i="1"/>
  <c r="AA12" i="1" s="1"/>
  <c r="AD12" i="1"/>
  <c r="AE12" i="1" s="1"/>
  <c r="Z13" i="1"/>
  <c r="W14" i="1"/>
  <c r="AD14" i="1"/>
  <c r="L17" i="1"/>
  <c r="O17" i="1" s="1"/>
  <c r="AF4" i="1"/>
  <c r="AG4" i="1" s="1"/>
  <c r="Z9" i="1" l="1"/>
  <c r="Y13" i="1"/>
  <c r="AF12" i="1"/>
  <c r="AG12" i="1" s="1"/>
  <c r="X17" i="1"/>
  <c r="AB17" i="1"/>
  <c r="AC17" i="1" s="1"/>
  <c r="AA7" i="1"/>
  <c r="Y7" i="1"/>
  <c r="Z7" i="1"/>
  <c r="M17" i="1"/>
  <c r="P17" i="1" s="1"/>
  <c r="AA3" i="1"/>
  <c r="Z3" i="1"/>
  <c r="Y3" i="1"/>
  <c r="S16" i="1"/>
  <c r="T16" i="1"/>
  <c r="K19" i="1"/>
  <c r="Q19" i="1"/>
  <c r="R19" i="1" s="1"/>
  <c r="J19" i="1"/>
  <c r="I19" i="1"/>
  <c r="AH12" i="1"/>
  <c r="Y12" i="1"/>
  <c r="AF13" i="1"/>
  <c r="AG13" i="1" s="1"/>
  <c r="AE8" i="1"/>
  <c r="AH8" i="1"/>
  <c r="AE14" i="1"/>
  <c r="AH14" i="1"/>
  <c r="AF10" i="1"/>
  <c r="AG10" i="1"/>
  <c r="U18" i="1"/>
  <c r="V18" i="1" s="1"/>
  <c r="Z12" i="1"/>
  <c r="AA8" i="1"/>
  <c r="Y8" i="1"/>
  <c r="Z8" i="1"/>
  <c r="E21" i="1"/>
  <c r="F20" i="1"/>
  <c r="G20" i="1" s="1"/>
  <c r="AA14" i="1"/>
  <c r="Y14" i="1"/>
  <c r="Z14" i="1"/>
  <c r="AE7" i="1"/>
  <c r="AH7" i="1"/>
  <c r="L18" i="1"/>
  <c r="O18" i="1" s="1"/>
  <c r="AH10" i="1"/>
  <c r="AE3" i="1"/>
  <c r="AH3" i="1"/>
  <c r="AF9" i="1"/>
  <c r="AG9" i="1" s="1"/>
  <c r="AH9" i="1"/>
  <c r="K20" i="1" l="1"/>
  <c r="I20" i="1"/>
  <c r="J20" i="1"/>
  <c r="Q20" i="1"/>
  <c r="R20" i="1" s="1"/>
  <c r="U19" i="1"/>
  <c r="V19" i="1" s="1"/>
  <c r="M18" i="1"/>
  <c r="P18" i="1" s="1"/>
  <c r="E22" i="1"/>
  <c r="F21" i="1"/>
  <c r="G21" i="1" s="1"/>
  <c r="X18" i="1"/>
  <c r="AB18" i="1"/>
  <c r="AC18" i="1" s="1"/>
  <c r="AF14" i="1"/>
  <c r="AG14" i="1" s="1"/>
  <c r="W16" i="1"/>
  <c r="AD16" i="1"/>
  <c r="AF3" i="1"/>
  <c r="AG3" i="1" s="1"/>
  <c r="AF7" i="1"/>
  <c r="AG7" i="1"/>
  <c r="AF8" i="1"/>
  <c r="AG8" i="1" s="1"/>
  <c r="L19" i="1"/>
  <c r="M19" i="1" s="1"/>
  <c r="P19" i="1" s="1"/>
  <c r="S17" i="1"/>
  <c r="T17" i="1"/>
  <c r="S19" i="1" l="1"/>
  <c r="T19" i="1"/>
  <c r="O19" i="1"/>
  <c r="AA16" i="1"/>
  <c r="Z16" i="1"/>
  <c r="Y16" i="1"/>
  <c r="U20" i="1"/>
  <c r="V20" i="1" s="1"/>
  <c r="W17" i="1"/>
  <c r="AD17" i="1"/>
  <c r="S18" i="1"/>
  <c r="T18" i="1"/>
  <c r="L20" i="1"/>
  <c r="O20" i="1" s="1"/>
  <c r="AE16" i="1"/>
  <c r="AH16" i="1"/>
  <c r="K21" i="1"/>
  <c r="J21" i="1"/>
  <c r="I21" i="1"/>
  <c r="Q21" i="1"/>
  <c r="R21" i="1" s="1"/>
  <c r="E23" i="1"/>
  <c r="F22" i="1"/>
  <c r="G22" i="1" s="1"/>
  <c r="X19" i="1"/>
  <c r="AB19" i="1"/>
  <c r="AC19" i="1" s="1"/>
  <c r="AE17" i="1" l="1"/>
  <c r="AH17" i="1"/>
  <c r="L21" i="1"/>
  <c r="M21" i="1" s="1"/>
  <c r="P21" i="1" s="1"/>
  <c r="K22" i="1"/>
  <c r="Q22" i="1"/>
  <c r="R22" i="1" s="1"/>
  <c r="J22" i="1"/>
  <c r="I22" i="1"/>
  <c r="M20" i="1"/>
  <c r="P20" i="1" s="1"/>
  <c r="AA17" i="1"/>
  <c r="Y17" i="1"/>
  <c r="Z17" i="1"/>
  <c r="E24" i="1"/>
  <c r="F23" i="1"/>
  <c r="G23" i="1" s="1"/>
  <c r="AF16" i="1"/>
  <c r="AG16" i="1" s="1"/>
  <c r="U21" i="1"/>
  <c r="V21" i="1" s="1"/>
  <c r="W18" i="1"/>
  <c r="AD18" i="1"/>
  <c r="X20" i="1"/>
  <c r="AB20" i="1"/>
  <c r="AC20" i="1" s="1"/>
  <c r="W19" i="1"/>
  <c r="AA19" i="1" s="1"/>
  <c r="AD19" i="1"/>
  <c r="AE19" i="1" s="1"/>
  <c r="O21" i="1" l="1"/>
  <c r="S21" i="1"/>
  <c r="T21" i="1"/>
  <c r="AF19" i="1"/>
  <c r="AG19" i="1" s="1"/>
  <c r="K23" i="1"/>
  <c r="J23" i="1"/>
  <c r="I23" i="1"/>
  <c r="Q23" i="1"/>
  <c r="R23" i="1" s="1"/>
  <c r="S20" i="1"/>
  <c r="T20" i="1"/>
  <c r="Z19" i="1"/>
  <c r="X21" i="1"/>
  <c r="AB21" i="1"/>
  <c r="AC21" i="1" s="1"/>
  <c r="AE18" i="1"/>
  <c r="AH18" i="1"/>
  <c r="F24" i="1"/>
  <c r="G24" i="1" s="1"/>
  <c r="E25" i="1"/>
  <c r="L22" i="1"/>
  <c r="M22" i="1" s="1"/>
  <c r="P22" i="1" s="1"/>
  <c r="O22" i="1"/>
  <c r="AF17" i="1"/>
  <c r="AG17" i="1" s="1"/>
  <c r="AA18" i="1"/>
  <c r="Y18" i="1"/>
  <c r="Z18" i="1"/>
  <c r="AH19" i="1"/>
  <c r="U22" i="1"/>
  <c r="V22" i="1" s="1"/>
  <c r="Y19" i="1"/>
  <c r="S22" i="1" l="1"/>
  <c r="T22" i="1"/>
  <c r="X22" i="1"/>
  <c r="AB22" i="1"/>
  <c r="AC22" i="1" s="1"/>
  <c r="E26" i="1"/>
  <c r="F25" i="1"/>
  <c r="G25" i="1" s="1"/>
  <c r="K24" i="1"/>
  <c r="Q24" i="1"/>
  <c r="R24" i="1" s="1"/>
  <c r="J24" i="1"/>
  <c r="I24" i="1"/>
  <c r="W20" i="1"/>
  <c r="AD20" i="1"/>
  <c r="L23" i="1"/>
  <c r="M23" i="1" s="1"/>
  <c r="P23" i="1" s="1"/>
  <c r="W21" i="1"/>
  <c r="AA21" i="1" s="1"/>
  <c r="AD21" i="1"/>
  <c r="AE21" i="1" s="1"/>
  <c r="AF18" i="1"/>
  <c r="AG18" i="1" s="1"/>
  <c r="U23" i="1"/>
  <c r="V23" i="1" s="1"/>
  <c r="O23" i="1" l="1"/>
  <c r="S23" i="1"/>
  <c r="T23" i="1"/>
  <c r="X23" i="1"/>
  <c r="AB23" i="1"/>
  <c r="AC23" i="1" s="1"/>
  <c r="Y21" i="1"/>
  <c r="AE20" i="1"/>
  <c r="AH20" i="1"/>
  <c r="L24" i="1"/>
  <c r="M24" i="1" s="1"/>
  <c r="P24" i="1" s="1"/>
  <c r="AF21" i="1"/>
  <c r="AG21" i="1"/>
  <c r="Z21" i="1"/>
  <c r="AA20" i="1"/>
  <c r="Y20" i="1"/>
  <c r="Z20" i="1"/>
  <c r="U24" i="1"/>
  <c r="V24" i="1" s="1"/>
  <c r="K25" i="1"/>
  <c r="J25" i="1"/>
  <c r="Q25" i="1"/>
  <c r="R25" i="1" s="1"/>
  <c r="I25" i="1"/>
  <c r="W22" i="1"/>
  <c r="AA22" i="1" s="1"/>
  <c r="AD22" i="1"/>
  <c r="AE22" i="1" s="1"/>
  <c r="AH21" i="1"/>
  <c r="E27" i="1"/>
  <c r="F26" i="1"/>
  <c r="G26" i="1" s="1"/>
  <c r="Y22" i="1" l="1"/>
  <c r="S24" i="1"/>
  <c r="T24" i="1"/>
  <c r="U25" i="1"/>
  <c r="V25" i="1" s="1"/>
  <c r="Z22" i="1"/>
  <c r="AF20" i="1"/>
  <c r="AG20" i="1" s="1"/>
  <c r="AF22" i="1"/>
  <c r="AG22" i="1" s="1"/>
  <c r="L25" i="1"/>
  <c r="M25" i="1" s="1"/>
  <c r="P25" i="1" s="1"/>
  <c r="O25" i="1"/>
  <c r="K26" i="1"/>
  <c r="Q26" i="1"/>
  <c r="R26" i="1" s="1"/>
  <c r="J26" i="1"/>
  <c r="I26" i="1"/>
  <c r="E28" i="1"/>
  <c r="F27" i="1"/>
  <c r="G27" i="1" s="1"/>
  <c r="O24" i="1"/>
  <c r="AH22" i="1"/>
  <c r="W23" i="1"/>
  <c r="AA23" i="1" s="1"/>
  <c r="AD23" i="1"/>
  <c r="AE23" i="1" s="1"/>
  <c r="X24" i="1"/>
  <c r="AB24" i="1"/>
  <c r="AC24" i="1" s="1"/>
  <c r="S25" i="1" l="1"/>
  <c r="T25" i="1"/>
  <c r="AF23" i="1"/>
  <c r="AG23" i="1" s="1"/>
  <c r="X25" i="1"/>
  <c r="AB25" i="1"/>
  <c r="AC25" i="1" s="1"/>
  <c r="AH23" i="1"/>
  <c r="K27" i="1"/>
  <c r="J27" i="1"/>
  <c r="Q27" i="1"/>
  <c r="R27" i="1" s="1"/>
  <c r="I27" i="1"/>
  <c r="L26" i="1"/>
  <c r="M26" i="1" s="1"/>
  <c r="P26" i="1" s="1"/>
  <c r="Z23" i="1"/>
  <c r="W24" i="1"/>
  <c r="AA24" i="1" s="1"/>
  <c r="AD24" i="1"/>
  <c r="AE24" i="1" s="1"/>
  <c r="E29" i="1"/>
  <c r="F28" i="1"/>
  <c r="G28" i="1" s="1"/>
  <c r="U26" i="1"/>
  <c r="V26" i="1" s="1"/>
  <c r="Y23" i="1"/>
  <c r="Z24" i="1" l="1"/>
  <c r="S26" i="1"/>
  <c r="T26" i="1"/>
  <c r="AH24" i="1"/>
  <c r="X26" i="1"/>
  <c r="AB26" i="1"/>
  <c r="AC26" i="1" s="1"/>
  <c r="U27" i="1"/>
  <c r="V27" i="1" s="1"/>
  <c r="K28" i="1"/>
  <c r="J28" i="1"/>
  <c r="I28" i="1"/>
  <c r="Q28" i="1"/>
  <c r="R28" i="1" s="1"/>
  <c r="Y24" i="1"/>
  <c r="O26" i="1"/>
  <c r="L27" i="1"/>
  <c r="M27" i="1" s="1"/>
  <c r="P27" i="1" s="1"/>
  <c r="W25" i="1"/>
  <c r="AA25" i="1" s="1"/>
  <c r="AD25" i="1"/>
  <c r="AE25" i="1" s="1"/>
  <c r="AF24" i="1"/>
  <c r="AG24" i="1" s="1"/>
  <c r="E30" i="1"/>
  <c r="F29" i="1"/>
  <c r="G29" i="1" s="1"/>
  <c r="S27" i="1" l="1"/>
  <c r="T27" i="1"/>
  <c r="K29" i="1"/>
  <c r="J29" i="1"/>
  <c r="I29" i="1"/>
  <c r="Q29" i="1"/>
  <c r="R29" i="1" s="1"/>
  <c r="AF25" i="1"/>
  <c r="AG25" i="1" s="1"/>
  <c r="O27" i="1"/>
  <c r="U28" i="1"/>
  <c r="V28" i="1" s="1"/>
  <c r="Y25" i="1"/>
  <c r="Z25" i="1"/>
  <c r="E31" i="1"/>
  <c r="F30" i="1"/>
  <c r="G30" i="1" s="1"/>
  <c r="X27" i="1"/>
  <c r="AB27" i="1"/>
  <c r="AC27" i="1" s="1"/>
  <c r="W26" i="1"/>
  <c r="AA26" i="1" s="1"/>
  <c r="AD26" i="1"/>
  <c r="AE26" i="1" s="1"/>
  <c r="AH25" i="1"/>
  <c r="L28" i="1"/>
  <c r="O28" i="1" s="1"/>
  <c r="Y26" i="1" l="1"/>
  <c r="AF26" i="1"/>
  <c r="AG26" i="1" s="1"/>
  <c r="M28" i="1"/>
  <c r="P28" i="1" s="1"/>
  <c r="L29" i="1"/>
  <c r="O29" i="1" s="1"/>
  <c r="AH26" i="1"/>
  <c r="K30" i="1"/>
  <c r="J30" i="1"/>
  <c r="I30" i="1"/>
  <c r="Q30" i="1"/>
  <c r="R30" i="1" s="1"/>
  <c r="W27" i="1"/>
  <c r="AA27" i="1" s="1"/>
  <c r="AD27" i="1"/>
  <c r="AE27" i="1" s="1"/>
  <c r="Z27" i="1"/>
  <c r="E32" i="1"/>
  <c r="F31" i="1"/>
  <c r="G31" i="1" s="1"/>
  <c r="X28" i="1"/>
  <c r="AB28" i="1"/>
  <c r="AC28" i="1" s="1"/>
  <c r="U29" i="1"/>
  <c r="V29" i="1" s="1"/>
  <c r="Z26" i="1"/>
  <c r="Y27" i="1" l="1"/>
  <c r="AH27" i="1"/>
  <c r="M29" i="1"/>
  <c r="P29" i="1" s="1"/>
  <c r="K31" i="1"/>
  <c r="J31" i="1"/>
  <c r="Q31" i="1"/>
  <c r="R31" i="1" s="1"/>
  <c r="I31" i="1"/>
  <c r="AF27" i="1"/>
  <c r="AG27" i="1" s="1"/>
  <c r="S28" i="1"/>
  <c r="T28" i="1"/>
  <c r="X29" i="1"/>
  <c r="AB29" i="1"/>
  <c r="AC29" i="1" s="1"/>
  <c r="E33" i="1"/>
  <c r="F32" i="1"/>
  <c r="G32" i="1" s="1"/>
  <c r="L30" i="1"/>
  <c r="O30" i="1" s="1"/>
  <c r="U30" i="1"/>
  <c r="V30" i="1" s="1"/>
  <c r="S29" i="1" l="1"/>
  <c r="T29" i="1"/>
  <c r="M30" i="1"/>
  <c r="P30" i="1" s="1"/>
  <c r="U31" i="1"/>
  <c r="V31" i="1" s="1"/>
  <c r="E34" i="1"/>
  <c r="F33" i="1"/>
  <c r="G33" i="1" s="1"/>
  <c r="L31" i="1"/>
  <c r="M31" i="1" s="1"/>
  <c r="P31" i="1" s="1"/>
  <c r="X30" i="1"/>
  <c r="AB30" i="1"/>
  <c r="AC30" i="1" s="1"/>
  <c r="K32" i="1"/>
  <c r="I32" i="1"/>
  <c r="Q32" i="1"/>
  <c r="R32" i="1" s="1"/>
  <c r="J32" i="1"/>
  <c r="W28" i="1"/>
  <c r="AD28" i="1"/>
  <c r="W29" i="1" l="1"/>
  <c r="AD29" i="1"/>
  <c r="S31" i="1"/>
  <c r="T31" i="1"/>
  <c r="S30" i="1"/>
  <c r="T30" i="1"/>
  <c r="L32" i="1"/>
  <c r="O32" i="1" s="1"/>
  <c r="AE28" i="1"/>
  <c r="AH28" i="1"/>
  <c r="U32" i="1"/>
  <c r="V32" i="1" s="1"/>
  <c r="K33" i="1"/>
  <c r="Q33" i="1"/>
  <c r="R33" i="1" s="1"/>
  <c r="I33" i="1"/>
  <c r="J33" i="1"/>
  <c r="AA28" i="1"/>
  <c r="Y28" i="1"/>
  <c r="Z28" i="1"/>
  <c r="O31" i="1"/>
  <c r="E35" i="1"/>
  <c r="F34" i="1"/>
  <c r="G34" i="1" s="1"/>
  <c r="X31" i="1"/>
  <c r="AB31" i="1"/>
  <c r="AC31" i="1" s="1"/>
  <c r="M32" i="1" l="1"/>
  <c r="P32" i="1" s="1"/>
  <c r="S32" i="1" s="1"/>
  <c r="AE29" i="1"/>
  <c r="AF29" i="1" s="1"/>
  <c r="AG29" i="1" s="1"/>
  <c r="AH29" i="1"/>
  <c r="AA29" i="1"/>
  <c r="Y29" i="1"/>
  <c r="Z29" i="1"/>
  <c r="E36" i="1"/>
  <c r="F35" i="1"/>
  <c r="G35" i="1" s="1"/>
  <c r="W30" i="1"/>
  <c r="AD30" i="1"/>
  <c r="X32" i="1"/>
  <c r="AB32" i="1"/>
  <c r="AC32" i="1" s="1"/>
  <c r="U33" i="1"/>
  <c r="V33" i="1" s="1"/>
  <c r="L33" i="1"/>
  <c r="O33" i="1" s="1"/>
  <c r="W31" i="1"/>
  <c r="AA31" i="1" s="1"/>
  <c r="AD31" i="1"/>
  <c r="AE31" i="1" s="1"/>
  <c r="AH31" i="1"/>
  <c r="K34" i="1"/>
  <c r="J34" i="1"/>
  <c r="Q34" i="1"/>
  <c r="R34" i="1" s="1"/>
  <c r="I34" i="1"/>
  <c r="M33" i="1"/>
  <c r="P33" i="1" s="1"/>
  <c r="S33" i="1" s="1"/>
  <c r="AF28" i="1"/>
  <c r="AG28" i="1" s="1"/>
  <c r="Y31" i="1" l="1"/>
  <c r="T32" i="1"/>
  <c r="W32" i="1" s="1"/>
  <c r="AA32" i="1" s="1"/>
  <c r="AD32" i="1"/>
  <c r="AE32" i="1" s="1"/>
  <c r="AF32" i="1" s="1"/>
  <c r="AG32" i="1" s="1"/>
  <c r="AF31" i="1"/>
  <c r="AG31" i="1" s="1"/>
  <c r="AA30" i="1"/>
  <c r="Z30" i="1"/>
  <c r="Y30" i="1"/>
  <c r="Z31" i="1"/>
  <c r="Y32" i="1"/>
  <c r="Z32" i="1"/>
  <c r="K35" i="1"/>
  <c r="I35" i="1"/>
  <c r="Q35" i="1"/>
  <c r="R35" i="1" s="1"/>
  <c r="J35" i="1"/>
  <c r="X33" i="1"/>
  <c r="AB33" i="1"/>
  <c r="AC33" i="1" s="1"/>
  <c r="U34" i="1"/>
  <c r="V34" i="1" s="1"/>
  <c r="L34" i="1"/>
  <c r="O34" i="1" s="1"/>
  <c r="T33" i="1"/>
  <c r="AE30" i="1"/>
  <c r="AH30" i="1"/>
  <c r="E37" i="1"/>
  <c r="F36" i="1"/>
  <c r="G36" i="1" s="1"/>
  <c r="AH32" i="1" l="1"/>
  <c r="W33" i="1"/>
  <c r="AA33" i="1" s="1"/>
  <c r="AD33" i="1"/>
  <c r="AE33" i="1" s="1"/>
  <c r="L35" i="1"/>
  <c r="O35" i="1" s="1"/>
  <c r="M34" i="1"/>
  <c r="P34" i="1" s="1"/>
  <c r="U35" i="1"/>
  <c r="V35" i="1" s="1"/>
  <c r="X34" i="1"/>
  <c r="AB34" i="1"/>
  <c r="AC34" i="1" s="1"/>
  <c r="E38" i="1"/>
  <c r="F37" i="1"/>
  <c r="G37" i="1" s="1"/>
  <c r="K36" i="1"/>
  <c r="I36" i="1"/>
  <c r="Q36" i="1"/>
  <c r="R36" i="1" s="1"/>
  <c r="J36" i="1"/>
  <c r="AF30" i="1"/>
  <c r="AG30" i="1"/>
  <c r="Y33" i="1"/>
  <c r="Z33" i="1"/>
  <c r="AH33" i="1" l="1"/>
  <c r="E39" i="1"/>
  <c r="F38" i="1"/>
  <c r="G38" i="1" s="1"/>
  <c r="M35" i="1"/>
  <c r="P35" i="1" s="1"/>
  <c r="X35" i="1"/>
  <c r="AB35" i="1"/>
  <c r="AC35" i="1" s="1"/>
  <c r="AF33" i="1"/>
  <c r="AG33" i="1" s="1"/>
  <c r="L36" i="1"/>
  <c r="M36" i="1" s="1"/>
  <c r="P36" i="1" s="1"/>
  <c r="K37" i="1"/>
  <c r="Q37" i="1"/>
  <c r="R37" i="1" s="1"/>
  <c r="I37" i="1"/>
  <c r="J37" i="1"/>
  <c r="U36" i="1"/>
  <c r="V36" i="1" s="1"/>
  <c r="S34" i="1"/>
  <c r="T34" i="1"/>
  <c r="S36" i="1" l="1"/>
  <c r="T36" i="1"/>
  <c r="W34" i="1"/>
  <c r="AD34" i="1"/>
  <c r="U37" i="1"/>
  <c r="V37" i="1" s="1"/>
  <c r="S35" i="1"/>
  <c r="T35" i="1"/>
  <c r="K38" i="1"/>
  <c r="J38" i="1"/>
  <c r="Q38" i="1"/>
  <c r="R38" i="1" s="1"/>
  <c r="I38" i="1"/>
  <c r="L37" i="1"/>
  <c r="O37" i="1" s="1"/>
  <c r="O36" i="1"/>
  <c r="E40" i="1"/>
  <c r="F39" i="1"/>
  <c r="G39" i="1" s="1"/>
  <c r="X36" i="1"/>
  <c r="AB36" i="1"/>
  <c r="AC36" i="1" s="1"/>
  <c r="M37" i="1" l="1"/>
  <c r="P37" i="1" s="1"/>
  <c r="S37" i="1" s="1"/>
  <c r="K39" i="1"/>
  <c r="J39" i="1"/>
  <c r="Q39" i="1"/>
  <c r="R39" i="1" s="1"/>
  <c r="I39" i="1"/>
  <c r="U38" i="1"/>
  <c r="V38" i="1" s="1"/>
  <c r="AA34" i="1"/>
  <c r="Y34" i="1"/>
  <c r="Z34" i="1"/>
  <c r="AE34" i="1"/>
  <c r="AH34" i="1"/>
  <c r="E41" i="1"/>
  <c r="F40" i="1"/>
  <c r="G40" i="1" s="1"/>
  <c r="L38" i="1"/>
  <c r="M38" i="1" s="1"/>
  <c r="P38" i="1" s="1"/>
  <c r="W36" i="1"/>
  <c r="AA36" i="1" s="1"/>
  <c r="AD36" i="1"/>
  <c r="AE36" i="1" s="1"/>
  <c r="W35" i="1"/>
  <c r="AD35" i="1"/>
  <c r="X37" i="1"/>
  <c r="AB37" i="1"/>
  <c r="AC37" i="1" s="1"/>
  <c r="T37" i="1" l="1"/>
  <c r="AD37" i="1" s="1"/>
  <c r="O38" i="1"/>
  <c r="S38" i="1"/>
  <c r="T38" i="1"/>
  <c r="K40" i="1"/>
  <c r="Q40" i="1"/>
  <c r="R40" i="1" s="1"/>
  <c r="I40" i="1"/>
  <c r="J40" i="1"/>
  <c r="AF34" i="1"/>
  <c r="AG34" i="1" s="1"/>
  <c r="U39" i="1"/>
  <c r="V39" i="1" s="1"/>
  <c r="AE35" i="1"/>
  <c r="AH35" i="1"/>
  <c r="AA35" i="1"/>
  <c r="Y35" i="1"/>
  <c r="Z35" i="1"/>
  <c r="E42" i="1"/>
  <c r="F41" i="1"/>
  <c r="G41" i="1" s="1"/>
  <c r="L39" i="1"/>
  <c r="O39" i="1" s="1"/>
  <c r="Z36" i="1"/>
  <c r="Y36" i="1"/>
  <c r="AF36" i="1"/>
  <c r="AG36" i="1" s="1"/>
  <c r="AH36" i="1"/>
  <c r="X38" i="1"/>
  <c r="AB38" i="1"/>
  <c r="AC38" i="1" s="1"/>
  <c r="AE37" i="1" l="1"/>
  <c r="AF37" i="1" s="1"/>
  <c r="AG37" i="1" s="1"/>
  <c r="AH37" i="1"/>
  <c r="W37" i="1"/>
  <c r="AA37" i="1" s="1"/>
  <c r="K41" i="1"/>
  <c r="Q41" i="1"/>
  <c r="R41" i="1" s="1"/>
  <c r="I41" i="1"/>
  <c r="J41" i="1"/>
  <c r="L40" i="1"/>
  <c r="O40" i="1" s="1"/>
  <c r="M39" i="1"/>
  <c r="P39" i="1" s="1"/>
  <c r="AF35" i="1"/>
  <c r="AG35" i="1" s="1"/>
  <c r="X39" i="1"/>
  <c r="AB39" i="1"/>
  <c r="AC39" i="1" s="1"/>
  <c r="W38" i="1"/>
  <c r="AA38" i="1" s="1"/>
  <c r="AD38" i="1"/>
  <c r="AE38" i="1" s="1"/>
  <c r="AH38" i="1"/>
  <c r="E43" i="1"/>
  <c r="F42" i="1"/>
  <c r="G42" i="1" s="1"/>
  <c r="U40" i="1"/>
  <c r="V40" i="1" s="1"/>
  <c r="Y37" i="1"/>
  <c r="Z37" i="1" l="1"/>
  <c r="X40" i="1"/>
  <c r="AB40" i="1"/>
  <c r="AC40" i="1" s="1"/>
  <c r="AF38" i="1"/>
  <c r="AG38" i="1" s="1"/>
  <c r="L41" i="1"/>
  <c r="M41" i="1" s="1"/>
  <c r="P41" i="1" s="1"/>
  <c r="Y38" i="1"/>
  <c r="S39" i="1"/>
  <c r="T39" i="1"/>
  <c r="K42" i="1"/>
  <c r="I42" i="1"/>
  <c r="Q42" i="1"/>
  <c r="R42" i="1" s="1"/>
  <c r="J42" i="1"/>
  <c r="E44" i="1"/>
  <c r="F43" i="1"/>
  <c r="G43" i="1" s="1"/>
  <c r="M40" i="1"/>
  <c r="P40" i="1" s="1"/>
  <c r="U41" i="1"/>
  <c r="V41" i="1" s="1"/>
  <c r="Z38" i="1"/>
  <c r="O41" i="1" l="1"/>
  <c r="S41" i="1"/>
  <c r="T41" i="1"/>
  <c r="X41" i="1"/>
  <c r="AB41" i="1"/>
  <c r="AC41" i="1" s="1"/>
  <c r="E45" i="1"/>
  <c r="F44" i="1"/>
  <c r="G44" i="1" s="1"/>
  <c r="S40" i="1"/>
  <c r="T40" i="1"/>
  <c r="L42" i="1"/>
  <c r="M42" i="1" s="1"/>
  <c r="P42" i="1" s="1"/>
  <c r="K43" i="1"/>
  <c r="Q43" i="1"/>
  <c r="R43" i="1" s="1"/>
  <c r="I43" i="1"/>
  <c r="J43" i="1"/>
  <c r="U42" i="1"/>
  <c r="V42" i="1" s="1"/>
  <c r="W39" i="1"/>
  <c r="AD39" i="1"/>
  <c r="S42" i="1" l="1"/>
  <c r="T42" i="1"/>
  <c r="L43" i="1"/>
  <c r="M43" i="1" s="1"/>
  <c r="P43" i="1" s="1"/>
  <c r="X42" i="1"/>
  <c r="AB42" i="1"/>
  <c r="AC42" i="1" s="1"/>
  <c r="U43" i="1"/>
  <c r="V43" i="1" s="1"/>
  <c r="O42" i="1"/>
  <c r="K44" i="1"/>
  <c r="I44" i="1"/>
  <c r="J44" i="1"/>
  <c r="Q44" i="1"/>
  <c r="R44" i="1" s="1"/>
  <c r="AE39" i="1"/>
  <c r="AH39" i="1"/>
  <c r="W40" i="1"/>
  <c r="AD40" i="1"/>
  <c r="E46" i="1"/>
  <c r="F45" i="1"/>
  <c r="G45" i="1" s="1"/>
  <c r="W41" i="1"/>
  <c r="AA41" i="1" s="1"/>
  <c r="AD41" i="1"/>
  <c r="AE41" i="1" s="1"/>
  <c r="AA39" i="1"/>
  <c r="Z39" i="1"/>
  <c r="Y39" i="1"/>
  <c r="O43" i="1" l="1"/>
  <c r="Y41" i="1"/>
  <c r="S43" i="1"/>
  <c r="T43" i="1"/>
  <c r="K45" i="1"/>
  <c r="J45" i="1"/>
  <c r="I45" i="1"/>
  <c r="Q45" i="1"/>
  <c r="R45" i="1" s="1"/>
  <c r="X43" i="1"/>
  <c r="AB43" i="1"/>
  <c r="AC43" i="1" s="1"/>
  <c r="Z41" i="1"/>
  <c r="AA40" i="1"/>
  <c r="Y40" i="1"/>
  <c r="Z40" i="1"/>
  <c r="AH41" i="1"/>
  <c r="U44" i="1"/>
  <c r="V44" i="1" s="1"/>
  <c r="W42" i="1"/>
  <c r="AA42" i="1" s="1"/>
  <c r="AD42" i="1"/>
  <c r="AE42" i="1" s="1"/>
  <c r="AF41" i="1"/>
  <c r="AG41" i="1" s="1"/>
  <c r="E47" i="1"/>
  <c r="F46" i="1"/>
  <c r="G46" i="1" s="1"/>
  <c r="AE40" i="1"/>
  <c r="AH40" i="1"/>
  <c r="AF39" i="1"/>
  <c r="AG39" i="1" s="1"/>
  <c r="L44" i="1"/>
  <c r="O44" i="1" s="1"/>
  <c r="X44" i="1" l="1"/>
  <c r="AB44" i="1"/>
  <c r="AC44" i="1" s="1"/>
  <c r="L45" i="1"/>
  <c r="O45" i="1" s="1"/>
  <c r="K46" i="1"/>
  <c r="I46" i="1"/>
  <c r="J46" i="1"/>
  <c r="Q46" i="1"/>
  <c r="R46" i="1" s="1"/>
  <c r="Z42" i="1"/>
  <c r="AH42" i="1"/>
  <c r="AF40" i="1"/>
  <c r="AG40" i="1" s="1"/>
  <c r="M44" i="1"/>
  <c r="P44" i="1" s="1"/>
  <c r="Y42" i="1"/>
  <c r="U45" i="1"/>
  <c r="V45" i="1" s="1"/>
  <c r="W43" i="1"/>
  <c r="AA43" i="1" s="1"/>
  <c r="AD43" i="1"/>
  <c r="AE43" i="1" s="1"/>
  <c r="E48" i="1"/>
  <c r="F47" i="1"/>
  <c r="G47" i="1" s="1"/>
  <c r="AF42" i="1"/>
  <c r="AG42" i="1" s="1"/>
  <c r="M45" i="1"/>
  <c r="P45" i="1" s="1"/>
  <c r="S45" i="1" s="1"/>
  <c r="Y43" i="1" l="1"/>
  <c r="AH43" i="1"/>
  <c r="U46" i="1"/>
  <c r="V46" i="1" s="1"/>
  <c r="E49" i="1"/>
  <c r="F48" i="1"/>
  <c r="G48" i="1" s="1"/>
  <c r="X45" i="1"/>
  <c r="AB45" i="1"/>
  <c r="AC45" i="1" s="1"/>
  <c r="Z43" i="1"/>
  <c r="L46" i="1"/>
  <c r="M46" i="1" s="1"/>
  <c r="P46" i="1" s="1"/>
  <c r="S46" i="1" s="1"/>
  <c r="K47" i="1"/>
  <c r="J47" i="1"/>
  <c r="I47" i="1"/>
  <c r="Q47" i="1"/>
  <c r="R47" i="1" s="1"/>
  <c r="T45" i="1"/>
  <c r="AF43" i="1"/>
  <c r="AG43" i="1" s="1"/>
  <c r="S44" i="1"/>
  <c r="T44" i="1"/>
  <c r="O46" i="1" l="1"/>
  <c r="K48" i="1"/>
  <c r="J48" i="1"/>
  <c r="Q48" i="1"/>
  <c r="R48" i="1" s="1"/>
  <c r="I48" i="1"/>
  <c r="E50" i="1"/>
  <c r="F49" i="1"/>
  <c r="G49" i="1" s="1"/>
  <c r="U47" i="1"/>
  <c r="V47" i="1" s="1"/>
  <c r="L47" i="1"/>
  <c r="O47" i="1" s="1"/>
  <c r="T46" i="1"/>
  <c r="W44" i="1"/>
  <c r="AD44" i="1"/>
  <c r="W45" i="1"/>
  <c r="AA45" i="1" s="1"/>
  <c r="AD45" i="1"/>
  <c r="AE45" i="1" s="1"/>
  <c r="X46" i="1"/>
  <c r="AB46" i="1"/>
  <c r="AC46" i="1" s="1"/>
  <c r="W46" i="1" l="1"/>
  <c r="AA46" i="1" s="1"/>
  <c r="AD46" i="1"/>
  <c r="AE46" i="1" s="1"/>
  <c r="K49" i="1"/>
  <c r="I49" i="1"/>
  <c r="J49" i="1"/>
  <c r="Q49" i="1"/>
  <c r="R49" i="1" s="1"/>
  <c r="Y45" i="1"/>
  <c r="M47" i="1"/>
  <c r="P47" i="1" s="1"/>
  <c r="U48" i="1"/>
  <c r="V48" i="1" s="1"/>
  <c r="AH46" i="1"/>
  <c r="AE44" i="1"/>
  <c r="AH44" i="1"/>
  <c r="Z45" i="1"/>
  <c r="E51" i="1"/>
  <c r="F50" i="1"/>
  <c r="G50" i="1" s="1"/>
  <c r="L48" i="1"/>
  <c r="O48" i="1" s="1"/>
  <c r="AF45" i="1"/>
  <c r="AG45" i="1" s="1"/>
  <c r="AA44" i="1"/>
  <c r="Y44" i="1"/>
  <c r="Z44" i="1"/>
  <c r="X47" i="1"/>
  <c r="AB47" i="1"/>
  <c r="AC47" i="1" s="1"/>
  <c r="AH45" i="1"/>
  <c r="Y46" i="1" l="1"/>
  <c r="Z46" i="1"/>
  <c r="K50" i="1"/>
  <c r="I50" i="1"/>
  <c r="J50" i="1"/>
  <c r="Q50" i="1"/>
  <c r="R50" i="1" s="1"/>
  <c r="S47" i="1"/>
  <c r="T47" i="1"/>
  <c r="AF44" i="1"/>
  <c r="AG44" i="1" s="1"/>
  <c r="M48" i="1"/>
  <c r="P48" i="1" s="1"/>
  <c r="E52" i="1"/>
  <c r="F51" i="1"/>
  <c r="G51" i="1" s="1"/>
  <c r="U49" i="1"/>
  <c r="V49" i="1" s="1"/>
  <c r="AF46" i="1"/>
  <c r="AG46" i="1" s="1"/>
  <c r="X48" i="1"/>
  <c r="AB48" i="1"/>
  <c r="AC48" i="1" s="1"/>
  <c r="L49" i="1"/>
  <c r="M49" i="1" s="1"/>
  <c r="P49" i="1" s="1"/>
  <c r="S49" i="1" l="1"/>
  <c r="T49" i="1"/>
  <c r="O49" i="1"/>
  <c r="S48" i="1"/>
  <c r="T48" i="1"/>
  <c r="K51" i="1"/>
  <c r="J51" i="1"/>
  <c r="I51" i="1"/>
  <c r="Q51" i="1"/>
  <c r="R51" i="1" s="1"/>
  <c r="W47" i="1"/>
  <c r="AD47" i="1"/>
  <c r="E53" i="1"/>
  <c r="F52" i="1"/>
  <c r="G52" i="1" s="1"/>
  <c r="U50" i="1"/>
  <c r="V50" i="1" s="1"/>
  <c r="X49" i="1"/>
  <c r="AB49" i="1"/>
  <c r="AC49" i="1" s="1"/>
  <c r="L50" i="1"/>
  <c r="O50" i="1" s="1"/>
  <c r="AA47" i="1" l="1"/>
  <c r="Y47" i="1"/>
  <c r="Z47" i="1"/>
  <c r="X50" i="1"/>
  <c r="AB50" i="1"/>
  <c r="AC50" i="1" s="1"/>
  <c r="K52" i="1"/>
  <c r="I52" i="1"/>
  <c r="J52" i="1"/>
  <c r="Q52" i="1"/>
  <c r="R52" i="1" s="1"/>
  <c r="M50" i="1"/>
  <c r="P50" i="1" s="1"/>
  <c r="U51" i="1"/>
  <c r="V51" i="1" s="1"/>
  <c r="W49" i="1"/>
  <c r="AA49" i="1" s="1"/>
  <c r="AD49" i="1"/>
  <c r="AE49" i="1" s="1"/>
  <c r="L51" i="1"/>
  <c r="M51" i="1" s="1"/>
  <c r="P51" i="1" s="1"/>
  <c r="O51" i="1"/>
  <c r="E54" i="1"/>
  <c r="F53" i="1"/>
  <c r="G53" i="1" s="1"/>
  <c r="AE47" i="1"/>
  <c r="AH47" i="1"/>
  <c r="W48" i="1"/>
  <c r="AD48" i="1"/>
  <c r="AH49" i="1" l="1"/>
  <c r="Z49" i="1"/>
  <c r="S51" i="1"/>
  <c r="T51" i="1"/>
  <c r="X51" i="1"/>
  <c r="AB51" i="1"/>
  <c r="AC51" i="1" s="1"/>
  <c r="AF47" i="1"/>
  <c r="AG47" i="1" s="1"/>
  <c r="L52" i="1"/>
  <c r="O52" i="1" s="1"/>
  <c r="K53" i="1"/>
  <c r="J53" i="1"/>
  <c r="I53" i="1"/>
  <c r="Q53" i="1"/>
  <c r="R53" i="1" s="1"/>
  <c r="AF49" i="1"/>
  <c r="AG49" i="1" s="1"/>
  <c r="S50" i="1"/>
  <c r="T50" i="1"/>
  <c r="AE48" i="1"/>
  <c r="AH48" i="1"/>
  <c r="AA48" i="1"/>
  <c r="Z48" i="1"/>
  <c r="Y48" i="1"/>
  <c r="E55" i="1"/>
  <c r="F54" i="1"/>
  <c r="G54" i="1" s="1"/>
  <c r="U52" i="1"/>
  <c r="V52" i="1" s="1"/>
  <c r="Y49" i="1"/>
  <c r="E56" i="1" l="1"/>
  <c r="F55" i="1"/>
  <c r="G55" i="1" s="1"/>
  <c r="L53" i="1"/>
  <c r="M53" i="1" s="1"/>
  <c r="P53" i="1" s="1"/>
  <c r="X52" i="1"/>
  <c r="AB52" i="1"/>
  <c r="AC52" i="1" s="1"/>
  <c r="AF48" i="1"/>
  <c r="AG48" i="1" s="1"/>
  <c r="W50" i="1"/>
  <c r="AD50" i="1"/>
  <c r="M52" i="1"/>
  <c r="P52" i="1" s="1"/>
  <c r="W51" i="1"/>
  <c r="AA51" i="1" s="1"/>
  <c r="AD51" i="1"/>
  <c r="AE51" i="1" s="1"/>
  <c r="K54" i="1"/>
  <c r="I54" i="1"/>
  <c r="J54" i="1"/>
  <c r="Q54" i="1"/>
  <c r="R54" i="1" s="1"/>
  <c r="U53" i="1"/>
  <c r="V53" i="1" s="1"/>
  <c r="O53" i="1" l="1"/>
  <c r="Z51" i="1"/>
  <c r="S53" i="1"/>
  <c r="T53" i="1"/>
  <c r="AA50" i="1"/>
  <c r="Y50" i="1"/>
  <c r="Z50" i="1"/>
  <c r="AH51" i="1"/>
  <c r="X53" i="1"/>
  <c r="AB53" i="1"/>
  <c r="AC53" i="1" s="1"/>
  <c r="S52" i="1"/>
  <c r="T52" i="1"/>
  <c r="K55" i="1"/>
  <c r="J55" i="1"/>
  <c r="I55" i="1"/>
  <c r="Q55" i="1"/>
  <c r="R55" i="1" s="1"/>
  <c r="U54" i="1"/>
  <c r="V54" i="1" s="1"/>
  <c r="AF51" i="1"/>
  <c r="AG51" i="1" s="1"/>
  <c r="AE50" i="1"/>
  <c r="AH50" i="1"/>
  <c r="E57" i="1"/>
  <c r="F56" i="1"/>
  <c r="G56" i="1" s="1"/>
  <c r="L54" i="1"/>
  <c r="O54" i="1" s="1"/>
  <c r="Y51" i="1"/>
  <c r="X54" i="1" l="1"/>
  <c r="AB54" i="1"/>
  <c r="AC54" i="1" s="1"/>
  <c r="L55" i="1"/>
  <c r="O55" i="1" s="1"/>
  <c r="M54" i="1"/>
  <c r="P54" i="1" s="1"/>
  <c r="K56" i="1"/>
  <c r="J56" i="1"/>
  <c r="I56" i="1"/>
  <c r="Q56" i="1"/>
  <c r="R56" i="1" s="1"/>
  <c r="AF50" i="1"/>
  <c r="AG50" i="1" s="1"/>
  <c r="W53" i="1"/>
  <c r="AA53" i="1" s="1"/>
  <c r="AD53" i="1"/>
  <c r="AE53" i="1" s="1"/>
  <c r="E58" i="1"/>
  <c r="F57" i="1"/>
  <c r="G57" i="1" s="1"/>
  <c r="U55" i="1"/>
  <c r="V55" i="1" s="1"/>
  <c r="W52" i="1"/>
  <c r="AD52" i="1"/>
  <c r="Z53" i="1"/>
  <c r="M55" i="1" l="1"/>
  <c r="P55" i="1" s="1"/>
  <c r="S55" i="1" s="1"/>
  <c r="X55" i="1"/>
  <c r="AB55" i="1"/>
  <c r="AC55" i="1" s="1"/>
  <c r="K57" i="1"/>
  <c r="Q57" i="1"/>
  <c r="R57" i="1" s="1"/>
  <c r="I57" i="1"/>
  <c r="J57" i="1"/>
  <c r="AF53" i="1"/>
  <c r="AG53" i="1" s="1"/>
  <c r="L56" i="1"/>
  <c r="O56" i="1" s="1"/>
  <c r="AA52" i="1"/>
  <c r="Z52" i="1"/>
  <c r="Y52" i="1"/>
  <c r="AE52" i="1"/>
  <c r="AH52" i="1"/>
  <c r="Y53" i="1"/>
  <c r="E59" i="1"/>
  <c r="F58" i="1"/>
  <c r="G58" i="1" s="1"/>
  <c r="AH53" i="1"/>
  <c r="U56" i="1"/>
  <c r="V56" i="1" s="1"/>
  <c r="S54" i="1"/>
  <c r="T54" i="1"/>
  <c r="T55" i="1" l="1"/>
  <c r="AD55" i="1" s="1"/>
  <c r="AE55" i="1" s="1"/>
  <c r="M56" i="1"/>
  <c r="P56" i="1" s="1"/>
  <c r="W54" i="1"/>
  <c r="AD54" i="1"/>
  <c r="U57" i="1"/>
  <c r="V57" i="1" s="1"/>
  <c r="K58" i="1"/>
  <c r="J58" i="1"/>
  <c r="I58" i="1"/>
  <c r="Q58" i="1"/>
  <c r="R58" i="1" s="1"/>
  <c r="L57" i="1"/>
  <c r="O57" i="1" s="1"/>
  <c r="W55" i="1"/>
  <c r="AA55" i="1" s="1"/>
  <c r="X56" i="1"/>
  <c r="AB56" i="1"/>
  <c r="AC56" i="1" s="1"/>
  <c r="E60" i="1"/>
  <c r="F59" i="1"/>
  <c r="G59" i="1" s="1"/>
  <c r="AF52" i="1"/>
  <c r="AG52" i="1" s="1"/>
  <c r="M57" i="1"/>
  <c r="P57" i="1" s="1"/>
  <c r="S57" i="1" s="1"/>
  <c r="S56" i="1" l="1"/>
  <c r="T56" i="1"/>
  <c r="K59" i="1"/>
  <c r="J59" i="1"/>
  <c r="I59" i="1"/>
  <c r="Q59" i="1"/>
  <c r="R59" i="1" s="1"/>
  <c r="U58" i="1"/>
  <c r="V58" i="1" s="1"/>
  <c r="T57" i="1"/>
  <c r="E61" i="1"/>
  <c r="F60" i="1"/>
  <c r="G60" i="1" s="1"/>
  <c r="X57" i="1"/>
  <c r="AB57" i="1"/>
  <c r="AC57" i="1" s="1"/>
  <c r="AF55" i="1"/>
  <c r="AG55" i="1" s="1"/>
  <c r="Z55" i="1"/>
  <c r="AH55" i="1"/>
  <c r="L58" i="1"/>
  <c r="O58" i="1" s="1"/>
  <c r="AE54" i="1"/>
  <c r="AH54" i="1"/>
  <c r="Y55" i="1"/>
  <c r="AA54" i="1"/>
  <c r="Z54" i="1"/>
  <c r="Y54" i="1"/>
  <c r="W56" i="1" l="1"/>
  <c r="AD56" i="1"/>
  <c r="U59" i="1"/>
  <c r="V59" i="1" s="1"/>
  <c r="W57" i="1"/>
  <c r="AA57" i="1" s="1"/>
  <c r="AD57" i="1"/>
  <c r="AE57" i="1" s="1"/>
  <c r="E62" i="1"/>
  <c r="F61" i="1"/>
  <c r="G61" i="1" s="1"/>
  <c r="M58" i="1"/>
  <c r="P58" i="1" s="1"/>
  <c r="AF54" i="1"/>
  <c r="AG54" i="1" s="1"/>
  <c r="L59" i="1"/>
  <c r="M59" i="1" s="1"/>
  <c r="P59" i="1" s="1"/>
  <c r="K60" i="1"/>
  <c r="Q60" i="1"/>
  <c r="R60" i="1" s="1"/>
  <c r="I60" i="1"/>
  <c r="J60" i="1"/>
  <c r="X58" i="1"/>
  <c r="AB58" i="1"/>
  <c r="AC58" i="1" s="1"/>
  <c r="Y57" i="1" l="1"/>
  <c r="AE56" i="1"/>
  <c r="AH56" i="1"/>
  <c r="AA56" i="1"/>
  <c r="Z56" i="1"/>
  <c r="Y56" i="1"/>
  <c r="S59" i="1"/>
  <c r="T59" i="1"/>
  <c r="L60" i="1"/>
  <c r="O60" i="1" s="1"/>
  <c r="S58" i="1"/>
  <c r="T58" i="1"/>
  <c r="AH57" i="1"/>
  <c r="E63" i="1"/>
  <c r="F62" i="1"/>
  <c r="G62" i="1" s="1"/>
  <c r="U60" i="1"/>
  <c r="V60" i="1" s="1"/>
  <c r="O59" i="1"/>
  <c r="K61" i="1"/>
  <c r="Q61" i="1"/>
  <c r="R61" i="1" s="1"/>
  <c r="J61" i="1"/>
  <c r="I61" i="1"/>
  <c r="Z57" i="1"/>
  <c r="AF57" i="1"/>
  <c r="AG57" i="1" s="1"/>
  <c r="X59" i="1"/>
  <c r="AB59" i="1"/>
  <c r="AC59" i="1" s="1"/>
  <c r="M60" i="1" l="1"/>
  <c r="P60" i="1" s="1"/>
  <c r="S60" i="1" s="1"/>
  <c r="AF56" i="1"/>
  <c r="AG56" i="1"/>
  <c r="E64" i="1"/>
  <c r="F63" i="1"/>
  <c r="G63" i="1" s="1"/>
  <c r="L61" i="1"/>
  <c r="M61" i="1" s="1"/>
  <c r="P61" i="1" s="1"/>
  <c r="K62" i="1"/>
  <c r="J62" i="1"/>
  <c r="I62" i="1"/>
  <c r="Q62" i="1"/>
  <c r="R62" i="1" s="1"/>
  <c r="W58" i="1"/>
  <c r="AD58" i="1"/>
  <c r="W59" i="1"/>
  <c r="AA59" i="1" s="1"/>
  <c r="AD59" i="1"/>
  <c r="AE59" i="1" s="1"/>
  <c r="U61" i="1"/>
  <c r="V61" i="1" s="1"/>
  <c r="X60" i="1"/>
  <c r="AB60" i="1"/>
  <c r="AC60" i="1" s="1"/>
  <c r="T60" i="1" l="1"/>
  <c r="W60" i="1" s="1"/>
  <c r="AA60" i="1" s="1"/>
  <c r="S61" i="1"/>
  <c r="T61" i="1"/>
  <c r="X61" i="1"/>
  <c r="AB61" i="1"/>
  <c r="AC61" i="1" s="1"/>
  <c r="L62" i="1"/>
  <c r="O62" i="1"/>
  <c r="AH59" i="1"/>
  <c r="AA58" i="1"/>
  <c r="Y58" i="1"/>
  <c r="Z58" i="1"/>
  <c r="Z59" i="1"/>
  <c r="K63" i="1"/>
  <c r="I63" i="1"/>
  <c r="J63" i="1"/>
  <c r="Q63" i="1"/>
  <c r="R63" i="1" s="1"/>
  <c r="AF59" i="1"/>
  <c r="AG59" i="1" s="1"/>
  <c r="U62" i="1"/>
  <c r="V62" i="1" s="1"/>
  <c r="AD60" i="1"/>
  <c r="AE60" i="1" s="1"/>
  <c r="Y59" i="1"/>
  <c r="E65" i="1"/>
  <c r="F64" i="1"/>
  <c r="G64" i="1" s="1"/>
  <c r="AE58" i="1"/>
  <c r="AH58" i="1"/>
  <c r="M62" i="1"/>
  <c r="P62" i="1" s="1"/>
  <c r="S62" i="1" s="1"/>
  <c r="O61" i="1"/>
  <c r="E66" i="1" l="1"/>
  <c r="F65" i="1"/>
  <c r="G65" i="1" s="1"/>
  <c r="T62" i="1"/>
  <c r="Y60" i="1"/>
  <c r="AH60" i="1"/>
  <c r="K64" i="1"/>
  <c r="J64" i="1"/>
  <c r="Q64" i="1"/>
  <c r="R64" i="1" s="1"/>
  <c r="I64" i="1"/>
  <c r="L63" i="1"/>
  <c r="M63" i="1" s="1"/>
  <c r="P63" i="1" s="1"/>
  <c r="X62" i="1"/>
  <c r="AB62" i="1"/>
  <c r="AC62" i="1" s="1"/>
  <c r="Z60" i="1"/>
  <c r="W61" i="1"/>
  <c r="AA61" i="1" s="1"/>
  <c r="AD61" i="1"/>
  <c r="AE61" i="1" s="1"/>
  <c r="AF58" i="1"/>
  <c r="AG58" i="1" s="1"/>
  <c r="AF60" i="1"/>
  <c r="AG60" i="1" s="1"/>
  <c r="U63" i="1"/>
  <c r="V63" i="1" s="1"/>
  <c r="S63" i="1" l="1"/>
  <c r="T63" i="1"/>
  <c r="L64" i="1"/>
  <c r="O64" i="1" s="1"/>
  <c r="X63" i="1"/>
  <c r="AB63" i="1"/>
  <c r="AC63" i="1" s="1"/>
  <c r="O63" i="1"/>
  <c r="K65" i="1"/>
  <c r="Q65" i="1"/>
  <c r="R65" i="1" s="1"/>
  <c r="J65" i="1"/>
  <c r="I65" i="1"/>
  <c r="AF61" i="1"/>
  <c r="AG61" i="1" s="1"/>
  <c r="Z61" i="1"/>
  <c r="E67" i="1"/>
  <c r="F66" i="1"/>
  <c r="G66" i="1" s="1"/>
  <c r="U64" i="1"/>
  <c r="V64" i="1" s="1"/>
  <c r="Y61" i="1"/>
  <c r="W62" i="1"/>
  <c r="AA62" i="1" s="1"/>
  <c r="AD62" i="1"/>
  <c r="AE62" i="1" s="1"/>
  <c r="AH61" i="1"/>
  <c r="M64" i="1" l="1"/>
  <c r="P64" i="1" s="1"/>
  <c r="S64" i="1" s="1"/>
  <c r="K66" i="1"/>
  <c r="Q66" i="1"/>
  <c r="R66" i="1" s="1"/>
  <c r="J66" i="1"/>
  <c r="I66" i="1"/>
  <c r="X64" i="1"/>
  <c r="AB64" i="1"/>
  <c r="AC64" i="1" s="1"/>
  <c r="AH62" i="1"/>
  <c r="L65" i="1"/>
  <c r="O65" i="1" s="1"/>
  <c r="Y62" i="1"/>
  <c r="E68" i="1"/>
  <c r="F67" i="1"/>
  <c r="G67" i="1" s="1"/>
  <c r="U65" i="1"/>
  <c r="V65" i="1" s="1"/>
  <c r="W63" i="1"/>
  <c r="AA63" i="1" s="1"/>
  <c r="AD63" i="1"/>
  <c r="AE63" i="1" s="1"/>
  <c r="AF62" i="1"/>
  <c r="AG62" i="1" s="1"/>
  <c r="Z62" i="1"/>
  <c r="M65" i="1" l="1"/>
  <c r="P65" i="1" s="1"/>
  <c r="S65" i="1" s="1"/>
  <c r="T64" i="1"/>
  <c r="W64" i="1" s="1"/>
  <c r="AA64" i="1" s="1"/>
  <c r="AF63" i="1"/>
  <c r="AG63" i="1" s="1"/>
  <c r="U66" i="1"/>
  <c r="V66" i="1" s="1"/>
  <c r="Y63" i="1"/>
  <c r="K67" i="1"/>
  <c r="J67" i="1"/>
  <c r="I67" i="1"/>
  <c r="Q67" i="1"/>
  <c r="R67" i="1" s="1"/>
  <c r="Y64" i="1"/>
  <c r="Z63" i="1"/>
  <c r="AH63" i="1"/>
  <c r="AD64" i="1"/>
  <c r="AE64" i="1" s="1"/>
  <c r="X65" i="1"/>
  <c r="AB65" i="1"/>
  <c r="AC65" i="1" s="1"/>
  <c r="E69" i="1"/>
  <c r="F68" i="1"/>
  <c r="G68" i="1" s="1"/>
  <c r="L66" i="1"/>
  <c r="M66" i="1" s="1"/>
  <c r="P66" i="1" s="1"/>
  <c r="Z64" i="1" l="1"/>
  <c r="T65" i="1"/>
  <c r="S66" i="1"/>
  <c r="T66" i="1"/>
  <c r="L67" i="1"/>
  <c r="M67" i="1" s="1"/>
  <c r="P67" i="1" s="1"/>
  <c r="X66" i="1"/>
  <c r="AB66" i="1"/>
  <c r="AC66" i="1" s="1"/>
  <c r="W65" i="1"/>
  <c r="AA65" i="1" s="1"/>
  <c r="AD65" i="1"/>
  <c r="AE65" i="1" s="1"/>
  <c r="K68" i="1"/>
  <c r="J68" i="1"/>
  <c r="I68" i="1"/>
  <c r="Q68" i="1"/>
  <c r="R68" i="1" s="1"/>
  <c r="AF64" i="1"/>
  <c r="AG64" i="1" s="1"/>
  <c r="AH64" i="1"/>
  <c r="U67" i="1"/>
  <c r="V67" i="1" s="1"/>
  <c r="O66" i="1"/>
  <c r="F69" i="1"/>
  <c r="G69" i="1" s="1"/>
  <c r="E70" i="1"/>
  <c r="Y65" i="1" l="1"/>
  <c r="AH65" i="1"/>
  <c r="S67" i="1"/>
  <c r="T67" i="1"/>
  <c r="E71" i="1"/>
  <c r="F70" i="1"/>
  <c r="G70" i="1" s="1"/>
  <c r="U68" i="1"/>
  <c r="V68" i="1" s="1"/>
  <c r="K69" i="1"/>
  <c r="I69" i="1"/>
  <c r="Q69" i="1"/>
  <c r="R69" i="1" s="1"/>
  <c r="J69" i="1"/>
  <c r="AF65" i="1"/>
  <c r="AG65" i="1"/>
  <c r="Z65" i="1"/>
  <c r="O67" i="1"/>
  <c r="X67" i="1"/>
  <c r="AB67" i="1"/>
  <c r="AC67" i="1" s="1"/>
  <c r="L68" i="1"/>
  <c r="M68" i="1" s="1"/>
  <c r="P68" i="1" s="1"/>
  <c r="S68" i="1" s="1"/>
  <c r="W66" i="1"/>
  <c r="AA66" i="1" s="1"/>
  <c r="AD66" i="1"/>
  <c r="AE66" i="1" s="1"/>
  <c r="O68" i="1" l="1"/>
  <c r="K70" i="1"/>
  <c r="J70" i="1"/>
  <c r="I70" i="1"/>
  <c r="Q70" i="1"/>
  <c r="R70" i="1" s="1"/>
  <c r="AF66" i="1"/>
  <c r="AG66" i="1" s="1"/>
  <c r="L69" i="1"/>
  <c r="O69" i="1" s="1"/>
  <c r="T68" i="1"/>
  <c r="E72" i="1"/>
  <c r="F71" i="1"/>
  <c r="G71" i="1" s="1"/>
  <c r="U69" i="1"/>
  <c r="V69" i="1" s="1"/>
  <c r="X68" i="1"/>
  <c r="AB68" i="1"/>
  <c r="AC68" i="1" s="1"/>
  <c r="W67" i="1"/>
  <c r="AA67" i="1" s="1"/>
  <c r="AD67" i="1"/>
  <c r="AE67" i="1" s="1"/>
  <c r="Z66" i="1"/>
  <c r="Y66" i="1"/>
  <c r="AH66" i="1"/>
  <c r="Y67" i="1"/>
  <c r="AF67" i="1" l="1"/>
  <c r="AG67" i="1" s="1"/>
  <c r="E73" i="1"/>
  <c r="F72" i="1"/>
  <c r="G72" i="1" s="1"/>
  <c r="L70" i="1"/>
  <c r="O70" i="1" s="1"/>
  <c r="X69" i="1"/>
  <c r="AB69" i="1"/>
  <c r="AC69" i="1" s="1"/>
  <c r="W68" i="1"/>
  <c r="AA68" i="1" s="1"/>
  <c r="AD68" i="1"/>
  <c r="AE68" i="1" s="1"/>
  <c r="M70" i="1"/>
  <c r="P70" i="1" s="1"/>
  <c r="S70" i="1" s="1"/>
  <c r="M69" i="1"/>
  <c r="P69" i="1" s="1"/>
  <c r="Z67" i="1"/>
  <c r="AH67" i="1"/>
  <c r="AH68" i="1"/>
  <c r="K71" i="1"/>
  <c r="J71" i="1"/>
  <c r="I71" i="1"/>
  <c r="Q71" i="1"/>
  <c r="R71" i="1" s="1"/>
  <c r="U70" i="1"/>
  <c r="V70" i="1" s="1"/>
  <c r="T70" i="1" l="1"/>
  <c r="Y68" i="1"/>
  <c r="Z68" i="1"/>
  <c r="S69" i="1"/>
  <c r="T69" i="1"/>
  <c r="AF68" i="1"/>
  <c r="AG68" i="1" s="1"/>
  <c r="E74" i="1"/>
  <c r="F73" i="1"/>
  <c r="G73" i="1" s="1"/>
  <c r="W70" i="1"/>
  <c r="AA70" i="1" s="1"/>
  <c r="U71" i="1"/>
  <c r="V71" i="1" s="1"/>
  <c r="X70" i="1"/>
  <c r="AB70" i="1"/>
  <c r="AC70" i="1" s="1"/>
  <c r="L71" i="1"/>
  <c r="M71" i="1" s="1"/>
  <c r="P71" i="1" s="1"/>
  <c r="K72" i="1"/>
  <c r="I72" i="1"/>
  <c r="J72" i="1"/>
  <c r="Q72" i="1"/>
  <c r="R72" i="1" s="1"/>
  <c r="O71" i="1" l="1"/>
  <c r="S71" i="1"/>
  <c r="T71" i="1"/>
  <c r="U72" i="1"/>
  <c r="V72" i="1" s="1"/>
  <c r="Y70" i="1"/>
  <c r="Z70" i="1"/>
  <c r="L72" i="1"/>
  <c r="M72" i="1" s="1"/>
  <c r="P72" i="1" s="1"/>
  <c r="K73" i="1"/>
  <c r="I73" i="1"/>
  <c r="Q73" i="1"/>
  <c r="R73" i="1" s="1"/>
  <c r="J73" i="1"/>
  <c r="W69" i="1"/>
  <c r="AD69" i="1"/>
  <c r="X71" i="1"/>
  <c r="AB71" i="1"/>
  <c r="AC71" i="1" s="1"/>
  <c r="AD70" i="1"/>
  <c r="AE70" i="1" s="1"/>
  <c r="E75" i="1"/>
  <c r="F74" i="1"/>
  <c r="G74" i="1" s="1"/>
  <c r="O72" i="1" l="1"/>
  <c r="S72" i="1"/>
  <c r="T72" i="1"/>
  <c r="AH70" i="1"/>
  <c r="X72" i="1"/>
  <c r="AB72" i="1"/>
  <c r="AC72" i="1" s="1"/>
  <c r="AF70" i="1"/>
  <c r="AG70" i="1" s="1"/>
  <c r="AE69" i="1"/>
  <c r="AH69" i="1"/>
  <c r="K74" i="1"/>
  <c r="J74" i="1"/>
  <c r="I74" i="1"/>
  <c r="Q74" i="1"/>
  <c r="R74" i="1" s="1"/>
  <c r="AA69" i="1"/>
  <c r="Z69" i="1"/>
  <c r="Y69" i="1"/>
  <c r="W71" i="1"/>
  <c r="AA71" i="1" s="1"/>
  <c r="AD71" i="1"/>
  <c r="AE71" i="1" s="1"/>
  <c r="U73" i="1"/>
  <c r="V73" i="1" s="1"/>
  <c r="E76" i="1"/>
  <c r="F75" i="1"/>
  <c r="G75" i="1" s="1"/>
  <c r="AH71" i="1"/>
  <c r="L73" i="1"/>
  <c r="M73" i="1" s="1"/>
  <c r="P73" i="1" s="1"/>
  <c r="S73" i="1" l="1"/>
  <c r="T73" i="1"/>
  <c r="U74" i="1"/>
  <c r="V74" i="1" s="1"/>
  <c r="X73" i="1"/>
  <c r="AB73" i="1"/>
  <c r="AC73" i="1" s="1"/>
  <c r="AF69" i="1"/>
  <c r="AG69" i="1" s="1"/>
  <c r="Z71" i="1"/>
  <c r="Y71" i="1"/>
  <c r="K75" i="1"/>
  <c r="J75" i="1"/>
  <c r="Q75" i="1"/>
  <c r="R75" i="1" s="1"/>
  <c r="I75" i="1"/>
  <c r="O73" i="1"/>
  <c r="AF71" i="1"/>
  <c r="AG71" i="1" s="1"/>
  <c r="L74" i="1"/>
  <c r="M74" i="1" s="1"/>
  <c r="P74" i="1" s="1"/>
  <c r="W72" i="1"/>
  <c r="AA72" i="1" s="1"/>
  <c r="AD72" i="1"/>
  <c r="AE72" i="1" s="1"/>
  <c r="E77" i="1"/>
  <c r="F76" i="1"/>
  <c r="G76" i="1" s="1"/>
  <c r="S74" i="1" l="1"/>
  <c r="T74" i="1"/>
  <c r="K76" i="1"/>
  <c r="I76" i="1"/>
  <c r="Q76" i="1"/>
  <c r="R76" i="1" s="1"/>
  <c r="J76" i="1"/>
  <c r="X74" i="1"/>
  <c r="AB74" i="1"/>
  <c r="AC74" i="1" s="1"/>
  <c r="O74" i="1"/>
  <c r="Z72" i="1"/>
  <c r="L75" i="1"/>
  <c r="O75" i="1" s="1"/>
  <c r="F77" i="1"/>
  <c r="G77" i="1" s="1"/>
  <c r="E78" i="1"/>
  <c r="Y72" i="1"/>
  <c r="W73" i="1"/>
  <c r="AA73" i="1" s="1"/>
  <c r="AD73" i="1"/>
  <c r="AE73" i="1" s="1"/>
  <c r="AF72" i="1"/>
  <c r="AG72" i="1" s="1"/>
  <c r="U75" i="1"/>
  <c r="V75" i="1" s="1"/>
  <c r="AH72" i="1"/>
  <c r="Z73" i="1" l="1"/>
  <c r="AH73" i="1"/>
  <c r="E79" i="1"/>
  <c r="F78" i="1"/>
  <c r="G78" i="1" s="1"/>
  <c r="Y73" i="1"/>
  <c r="K77" i="1"/>
  <c r="J77" i="1"/>
  <c r="I77" i="1"/>
  <c r="Q77" i="1"/>
  <c r="R77" i="1" s="1"/>
  <c r="L76" i="1"/>
  <c r="O76" i="1" s="1"/>
  <c r="W74" i="1"/>
  <c r="AA74" i="1" s="1"/>
  <c r="AD74" i="1"/>
  <c r="AE74" i="1" s="1"/>
  <c r="X75" i="1"/>
  <c r="AB75" i="1"/>
  <c r="AC75" i="1" s="1"/>
  <c r="AF73" i="1"/>
  <c r="AG73" i="1" s="1"/>
  <c r="M75" i="1"/>
  <c r="P75" i="1" s="1"/>
  <c r="U76" i="1"/>
  <c r="V76" i="1" s="1"/>
  <c r="Y74" i="1" l="1"/>
  <c r="S75" i="1"/>
  <c r="T75" i="1"/>
  <c r="AF74" i="1"/>
  <c r="AG74" i="1" s="1"/>
  <c r="U77" i="1"/>
  <c r="V77" i="1" s="1"/>
  <c r="K78" i="1"/>
  <c r="Q78" i="1"/>
  <c r="R78" i="1" s="1"/>
  <c r="J78" i="1"/>
  <c r="I78" i="1"/>
  <c r="M76" i="1"/>
  <c r="P76" i="1" s="1"/>
  <c r="X76" i="1"/>
  <c r="AB76" i="1"/>
  <c r="AC76" i="1" s="1"/>
  <c r="L77" i="1"/>
  <c r="M77" i="1" s="1"/>
  <c r="P77" i="1" s="1"/>
  <c r="Z74" i="1"/>
  <c r="E80" i="1"/>
  <c r="F79" i="1"/>
  <c r="G79" i="1" s="1"/>
  <c r="AH74" i="1"/>
  <c r="O77" i="1" l="1"/>
  <c r="S77" i="1"/>
  <c r="T77" i="1"/>
  <c r="K79" i="1"/>
  <c r="Q79" i="1"/>
  <c r="R79" i="1" s="1"/>
  <c r="J79" i="1"/>
  <c r="I79" i="1"/>
  <c r="S76" i="1"/>
  <c r="T76" i="1"/>
  <c r="E81" i="1"/>
  <c r="F80" i="1"/>
  <c r="G80" i="1" s="1"/>
  <c r="L78" i="1"/>
  <c r="O78" i="1" s="1"/>
  <c r="W75" i="1"/>
  <c r="AD75" i="1"/>
  <c r="U78" i="1"/>
  <c r="V78" i="1" s="1"/>
  <c r="X77" i="1"/>
  <c r="AB77" i="1"/>
  <c r="AC77" i="1" s="1"/>
  <c r="AE75" i="1" l="1"/>
  <c r="AH75" i="1"/>
  <c r="U79" i="1"/>
  <c r="V79" i="1" s="1"/>
  <c r="K80" i="1"/>
  <c r="Q80" i="1"/>
  <c r="R80" i="1" s="1"/>
  <c r="I80" i="1"/>
  <c r="J80" i="1"/>
  <c r="AA75" i="1"/>
  <c r="Y75" i="1"/>
  <c r="Z75" i="1"/>
  <c r="M78" i="1"/>
  <c r="P78" i="1" s="1"/>
  <c r="W77" i="1"/>
  <c r="AA77" i="1" s="1"/>
  <c r="AD77" i="1"/>
  <c r="AE77" i="1" s="1"/>
  <c r="W76" i="1"/>
  <c r="AD76" i="1"/>
  <c r="X78" i="1"/>
  <c r="AB78" i="1"/>
  <c r="AC78" i="1" s="1"/>
  <c r="E82" i="1"/>
  <c r="F81" i="1"/>
  <c r="G81" i="1" s="1"/>
  <c r="L79" i="1"/>
  <c r="M79" i="1" s="1"/>
  <c r="P79" i="1" s="1"/>
  <c r="S79" i="1" s="1"/>
  <c r="O79" i="1"/>
  <c r="E83" i="1" l="1"/>
  <c r="F82" i="1"/>
  <c r="G82" i="1" s="1"/>
  <c r="X79" i="1"/>
  <c r="AB79" i="1"/>
  <c r="AC79" i="1" s="1"/>
  <c r="AH77" i="1"/>
  <c r="S78" i="1"/>
  <c r="T78" i="1"/>
  <c r="L80" i="1"/>
  <c r="O80" i="1" s="1"/>
  <c r="Z77" i="1"/>
  <c r="AF77" i="1"/>
  <c r="AG77" i="1" s="1"/>
  <c r="M80" i="1"/>
  <c r="P80" i="1" s="1"/>
  <c r="S80" i="1" s="1"/>
  <c r="Y77" i="1"/>
  <c r="AA76" i="1"/>
  <c r="Y76" i="1"/>
  <c r="Z76" i="1"/>
  <c r="K81" i="1"/>
  <c r="I81" i="1"/>
  <c r="Q81" i="1"/>
  <c r="R81" i="1" s="1"/>
  <c r="J81" i="1"/>
  <c r="AE76" i="1"/>
  <c r="AH76" i="1"/>
  <c r="U80" i="1"/>
  <c r="V80" i="1" s="1"/>
  <c r="T79" i="1"/>
  <c r="AF75" i="1"/>
  <c r="AG75" i="1" s="1"/>
  <c r="T80" i="1" l="1"/>
  <c r="W80" i="1" s="1"/>
  <c r="AA80" i="1" s="1"/>
  <c r="W79" i="1"/>
  <c r="AA79" i="1" s="1"/>
  <c r="AD79" i="1"/>
  <c r="AE79" i="1" s="1"/>
  <c r="AF76" i="1"/>
  <c r="AG76" i="1" s="1"/>
  <c r="L81" i="1"/>
  <c r="M81" i="1" s="1"/>
  <c r="P81" i="1" s="1"/>
  <c r="K82" i="1"/>
  <c r="J82" i="1"/>
  <c r="I82" i="1"/>
  <c r="Q82" i="1"/>
  <c r="R82" i="1" s="1"/>
  <c r="X80" i="1"/>
  <c r="AB80" i="1"/>
  <c r="AC80" i="1" s="1"/>
  <c r="U81" i="1"/>
  <c r="V81" i="1" s="1"/>
  <c r="W78" i="1"/>
  <c r="AD78" i="1"/>
  <c r="E84" i="1"/>
  <c r="F83" i="1"/>
  <c r="G83" i="1" s="1"/>
  <c r="AH79" i="1" l="1"/>
  <c r="S81" i="1"/>
  <c r="T81" i="1"/>
  <c r="K83" i="1"/>
  <c r="I83" i="1"/>
  <c r="J83" i="1"/>
  <c r="Q83" i="1"/>
  <c r="R83" i="1" s="1"/>
  <c r="AA78" i="1"/>
  <c r="Y78" i="1"/>
  <c r="Z78" i="1"/>
  <c r="E85" i="1"/>
  <c r="F84" i="1"/>
  <c r="G84" i="1" s="1"/>
  <c r="U82" i="1"/>
  <c r="V82" i="1" s="1"/>
  <c r="O81" i="1"/>
  <c r="X81" i="1"/>
  <c r="AB81" i="1"/>
  <c r="AC81" i="1" s="1"/>
  <c r="Y79" i="1"/>
  <c r="L82" i="1"/>
  <c r="M82" i="1" s="1"/>
  <c r="P82" i="1" s="1"/>
  <c r="AD80" i="1"/>
  <c r="AE80" i="1" s="1"/>
  <c r="AF79" i="1"/>
  <c r="AG79" i="1" s="1"/>
  <c r="Z79" i="1"/>
  <c r="AE78" i="1"/>
  <c r="AH78" i="1"/>
  <c r="Y80" i="1"/>
  <c r="Z80" i="1"/>
  <c r="O82" i="1" l="1"/>
  <c r="S82" i="1"/>
  <c r="T82" i="1"/>
  <c r="AH80" i="1"/>
  <c r="K84" i="1"/>
  <c r="I84" i="1"/>
  <c r="Q84" i="1"/>
  <c r="R84" i="1" s="1"/>
  <c r="J84" i="1"/>
  <c r="AF78" i="1"/>
  <c r="AG78" i="1" s="1"/>
  <c r="AF80" i="1"/>
  <c r="AG80" i="1" s="1"/>
  <c r="X82" i="1"/>
  <c r="AB82" i="1"/>
  <c r="AC82" i="1" s="1"/>
  <c r="F85" i="1"/>
  <c r="G85" i="1" s="1"/>
  <c r="E86" i="1"/>
  <c r="U83" i="1"/>
  <c r="V83" i="1" s="1"/>
  <c r="W81" i="1"/>
  <c r="AA81" i="1" s="1"/>
  <c r="AD81" i="1"/>
  <c r="AE81" i="1" s="1"/>
  <c r="L83" i="1"/>
  <c r="O83" i="1" s="1"/>
  <c r="AF81" i="1" l="1"/>
  <c r="AG81" i="1" s="1"/>
  <c r="U84" i="1"/>
  <c r="V84" i="1" s="1"/>
  <c r="Z81" i="1"/>
  <c r="E87" i="1"/>
  <c r="F86" i="1"/>
  <c r="G86" i="1" s="1"/>
  <c r="X83" i="1"/>
  <c r="AB83" i="1"/>
  <c r="AC83" i="1" s="1"/>
  <c r="K85" i="1"/>
  <c r="Q85" i="1"/>
  <c r="R85" i="1" s="1"/>
  <c r="I85" i="1"/>
  <c r="J85" i="1"/>
  <c r="M83" i="1"/>
  <c r="P83" i="1" s="1"/>
  <c r="W82" i="1"/>
  <c r="AA82" i="1" s="1"/>
  <c r="AD82" i="1"/>
  <c r="AE82" i="1" s="1"/>
  <c r="AH81" i="1"/>
  <c r="L84" i="1"/>
  <c r="M84" i="1" s="1"/>
  <c r="P84" i="1" s="1"/>
  <c r="Y81" i="1"/>
  <c r="S84" i="1" l="1"/>
  <c r="T84" i="1"/>
  <c r="O84" i="1"/>
  <c r="E88" i="1"/>
  <c r="F87" i="1"/>
  <c r="G87" i="1" s="1"/>
  <c r="Z82" i="1"/>
  <c r="AH82" i="1"/>
  <c r="U85" i="1"/>
  <c r="V85" i="1" s="1"/>
  <c r="Y82" i="1"/>
  <c r="S83" i="1"/>
  <c r="T83" i="1"/>
  <c r="X84" i="1"/>
  <c r="AB84" i="1"/>
  <c r="AC84" i="1" s="1"/>
  <c r="AF82" i="1"/>
  <c r="AG82" i="1" s="1"/>
  <c r="L85" i="1"/>
  <c r="M85" i="1" s="1"/>
  <c r="P85" i="1" s="1"/>
  <c r="K86" i="1"/>
  <c r="I86" i="1"/>
  <c r="Q86" i="1"/>
  <c r="R86" i="1" s="1"/>
  <c r="J86" i="1"/>
  <c r="O85" i="1" l="1"/>
  <c r="S85" i="1"/>
  <c r="T85" i="1"/>
  <c r="E89" i="1"/>
  <c r="F88" i="1"/>
  <c r="G88" i="1" s="1"/>
  <c r="L86" i="1"/>
  <c r="O86" i="1" s="1"/>
  <c r="U86" i="1"/>
  <c r="V86" i="1" s="1"/>
  <c r="K87" i="1"/>
  <c r="Q87" i="1"/>
  <c r="R87" i="1" s="1"/>
  <c r="I87" i="1"/>
  <c r="J87" i="1"/>
  <c r="W84" i="1"/>
  <c r="AA84" i="1" s="1"/>
  <c r="AD84" i="1"/>
  <c r="AE84" i="1" s="1"/>
  <c r="W83" i="1"/>
  <c r="AD83" i="1"/>
  <c r="X85" i="1"/>
  <c r="AB85" i="1"/>
  <c r="AC85" i="1" s="1"/>
  <c r="Y84" i="1" l="1"/>
  <c r="AF84" i="1"/>
  <c r="AG84" i="1" s="1"/>
  <c r="U87" i="1"/>
  <c r="V87" i="1" s="1"/>
  <c r="M86" i="1"/>
  <c r="P86" i="1" s="1"/>
  <c r="AA83" i="1"/>
  <c r="Y83" i="1"/>
  <c r="Z83" i="1"/>
  <c r="AH84" i="1"/>
  <c r="E90" i="1"/>
  <c r="F89" i="1"/>
  <c r="G89" i="1" s="1"/>
  <c r="AE83" i="1"/>
  <c r="AH83" i="1"/>
  <c r="L87" i="1"/>
  <c r="M87" i="1" s="1"/>
  <c r="P87" i="1" s="1"/>
  <c r="Z84" i="1"/>
  <c r="W85" i="1"/>
  <c r="AA85" i="1" s="1"/>
  <c r="AD85" i="1"/>
  <c r="AE85" i="1" s="1"/>
  <c r="X86" i="1"/>
  <c r="AB86" i="1"/>
  <c r="AC86" i="1" s="1"/>
  <c r="K88" i="1"/>
  <c r="J88" i="1"/>
  <c r="Q88" i="1"/>
  <c r="R88" i="1" s="1"/>
  <c r="I88" i="1"/>
  <c r="S87" i="1" l="1"/>
  <c r="T87" i="1"/>
  <c r="X87" i="1"/>
  <c r="AB87" i="1"/>
  <c r="AC87" i="1" s="1"/>
  <c r="L88" i="1"/>
  <c r="O88" i="1" s="1"/>
  <c r="K89" i="1"/>
  <c r="Q89" i="1"/>
  <c r="R89" i="1" s="1"/>
  <c r="J89" i="1"/>
  <c r="I89" i="1"/>
  <c r="Z85" i="1"/>
  <c r="AF85" i="1"/>
  <c r="AG85" i="1" s="1"/>
  <c r="AF83" i="1"/>
  <c r="AG83" i="1" s="1"/>
  <c r="E91" i="1"/>
  <c r="F90" i="1"/>
  <c r="G90" i="1" s="1"/>
  <c r="Y85" i="1"/>
  <c r="S86" i="1"/>
  <c r="T86" i="1"/>
  <c r="U88" i="1"/>
  <c r="V88" i="1" s="1"/>
  <c r="O87" i="1"/>
  <c r="AH85" i="1"/>
  <c r="M88" i="1" l="1"/>
  <c r="P88" i="1" s="1"/>
  <c r="S88" i="1" s="1"/>
  <c r="W86" i="1"/>
  <c r="AD86" i="1"/>
  <c r="K90" i="1"/>
  <c r="I90" i="1"/>
  <c r="Q90" i="1"/>
  <c r="R90" i="1" s="1"/>
  <c r="J90" i="1"/>
  <c r="E92" i="1"/>
  <c r="F91" i="1"/>
  <c r="G91" i="1" s="1"/>
  <c r="L89" i="1"/>
  <c r="M89" i="1" s="1"/>
  <c r="P89" i="1" s="1"/>
  <c r="W87" i="1"/>
  <c r="AA87" i="1" s="1"/>
  <c r="AD87" i="1"/>
  <c r="AE87" i="1" s="1"/>
  <c r="X88" i="1"/>
  <c r="AB88" i="1"/>
  <c r="AC88" i="1" s="1"/>
  <c r="U89" i="1"/>
  <c r="V89" i="1" s="1"/>
  <c r="T88" i="1" l="1"/>
  <c r="AD88" i="1" s="1"/>
  <c r="O89" i="1"/>
  <c r="S89" i="1"/>
  <c r="T89" i="1"/>
  <c r="W88" i="1"/>
  <c r="AA88" i="1" s="1"/>
  <c r="L90" i="1"/>
  <c r="O90" i="1" s="1"/>
  <c r="AE86" i="1"/>
  <c r="AH86" i="1"/>
  <c r="AF87" i="1"/>
  <c r="AG87" i="1" s="1"/>
  <c r="K91" i="1"/>
  <c r="Q91" i="1"/>
  <c r="R91" i="1" s="1"/>
  <c r="J91" i="1"/>
  <c r="I91" i="1"/>
  <c r="Y87" i="1"/>
  <c r="U90" i="1"/>
  <c r="V90" i="1" s="1"/>
  <c r="AA86" i="1"/>
  <c r="Y86" i="1"/>
  <c r="Z86" i="1"/>
  <c r="Z87" i="1"/>
  <c r="M90" i="1"/>
  <c r="P90" i="1" s="1"/>
  <c r="S90" i="1" s="1"/>
  <c r="AH87" i="1"/>
  <c r="X89" i="1"/>
  <c r="AB89" i="1"/>
  <c r="AC89" i="1" s="1"/>
  <c r="E93" i="1"/>
  <c r="F92" i="1"/>
  <c r="G92" i="1" s="1"/>
  <c r="AE88" i="1" l="1"/>
  <c r="AF88" i="1" s="1"/>
  <c r="AG88" i="1" s="1"/>
  <c r="AH88" i="1"/>
  <c r="Z88" i="1"/>
  <c r="K92" i="1"/>
  <c r="J92" i="1"/>
  <c r="I92" i="1"/>
  <c r="Q92" i="1"/>
  <c r="R92" i="1" s="1"/>
  <c r="T90" i="1"/>
  <c r="L91" i="1"/>
  <c r="M91" i="1" s="1"/>
  <c r="P91" i="1" s="1"/>
  <c r="Y88" i="1"/>
  <c r="X90" i="1"/>
  <c r="AB90" i="1"/>
  <c r="AC90" i="1" s="1"/>
  <c r="U91" i="1"/>
  <c r="V91" i="1" s="1"/>
  <c r="W89" i="1"/>
  <c r="AA89" i="1" s="1"/>
  <c r="AD89" i="1"/>
  <c r="AE89" i="1" s="1"/>
  <c r="F93" i="1"/>
  <c r="G93" i="1" s="1"/>
  <c r="E94" i="1"/>
  <c r="AF86" i="1"/>
  <c r="AG86" i="1" s="1"/>
  <c r="S91" i="1" l="1"/>
  <c r="T91" i="1"/>
  <c r="O91" i="1"/>
  <c r="U92" i="1"/>
  <c r="V92" i="1" s="1"/>
  <c r="E95" i="1"/>
  <c r="F94" i="1"/>
  <c r="G94" i="1" s="1"/>
  <c r="Y89" i="1"/>
  <c r="K93" i="1"/>
  <c r="Q93" i="1"/>
  <c r="R93" i="1" s="1"/>
  <c r="J93" i="1"/>
  <c r="I93" i="1"/>
  <c r="W90" i="1"/>
  <c r="AA90" i="1" s="1"/>
  <c r="AD90" i="1"/>
  <c r="AE90" i="1" s="1"/>
  <c r="L92" i="1"/>
  <c r="O92" i="1" s="1"/>
  <c r="Z89" i="1"/>
  <c r="AF89" i="1"/>
  <c r="AG89" i="1" s="1"/>
  <c r="X91" i="1"/>
  <c r="AB91" i="1"/>
  <c r="AC91" i="1" s="1"/>
  <c r="AH89" i="1"/>
  <c r="Y90" i="1" l="1"/>
  <c r="X92" i="1"/>
  <c r="AB92" i="1"/>
  <c r="AC92" i="1" s="1"/>
  <c r="AF90" i="1"/>
  <c r="AG90" i="1" s="1"/>
  <c r="K94" i="1"/>
  <c r="J94" i="1"/>
  <c r="Q94" i="1"/>
  <c r="R94" i="1" s="1"/>
  <c r="I94" i="1"/>
  <c r="L93" i="1"/>
  <c r="O93" i="1" s="1"/>
  <c r="M92" i="1"/>
  <c r="P92" i="1" s="1"/>
  <c r="E96" i="1"/>
  <c r="F95" i="1"/>
  <c r="G95" i="1" s="1"/>
  <c r="W91" i="1"/>
  <c r="AA91" i="1" s="1"/>
  <c r="AD91" i="1"/>
  <c r="AE91" i="1" s="1"/>
  <c r="Z90" i="1"/>
  <c r="U93" i="1"/>
  <c r="V93" i="1" s="1"/>
  <c r="AH90" i="1"/>
  <c r="Y91" i="1" l="1"/>
  <c r="L94" i="1"/>
  <c r="O94" i="1" s="1"/>
  <c r="AF91" i="1"/>
  <c r="AG91" i="1" s="1"/>
  <c r="E97" i="1"/>
  <c r="F96" i="1"/>
  <c r="G96" i="1" s="1"/>
  <c r="AH91" i="1"/>
  <c r="S92" i="1"/>
  <c r="T92" i="1"/>
  <c r="M93" i="1"/>
  <c r="P93" i="1" s="1"/>
  <c r="X93" i="1"/>
  <c r="AB93" i="1"/>
  <c r="AC93" i="1" s="1"/>
  <c r="Z91" i="1"/>
  <c r="K95" i="1"/>
  <c r="I95" i="1"/>
  <c r="Q95" i="1"/>
  <c r="R95" i="1" s="1"/>
  <c r="J95" i="1"/>
  <c r="U94" i="1"/>
  <c r="V94" i="1" s="1"/>
  <c r="X94" i="1" l="1"/>
  <c r="AB94" i="1"/>
  <c r="AC94" i="1" s="1"/>
  <c r="W92" i="1"/>
  <c r="AD92" i="1"/>
  <c r="K96" i="1"/>
  <c r="I96" i="1"/>
  <c r="J96" i="1"/>
  <c r="Q96" i="1"/>
  <c r="R96" i="1" s="1"/>
  <c r="L95" i="1"/>
  <c r="O95" i="1" s="1"/>
  <c r="U95" i="1"/>
  <c r="V95" i="1" s="1"/>
  <c r="S93" i="1"/>
  <c r="T93" i="1"/>
  <c r="M95" i="1"/>
  <c r="P95" i="1" s="1"/>
  <c r="S95" i="1" s="1"/>
  <c r="M94" i="1"/>
  <c r="P94" i="1" s="1"/>
  <c r="E98" i="1"/>
  <c r="F97" i="1"/>
  <c r="G97" i="1" s="1"/>
  <c r="W93" i="1" l="1"/>
  <c r="AD93" i="1"/>
  <c r="L96" i="1"/>
  <c r="O96" i="1" s="1"/>
  <c r="AA92" i="1"/>
  <c r="Y92" i="1"/>
  <c r="Z92" i="1"/>
  <c r="E99" i="1"/>
  <c r="F98" i="1"/>
  <c r="G98" i="1" s="1"/>
  <c r="S94" i="1"/>
  <c r="T94" i="1"/>
  <c r="M96" i="1"/>
  <c r="P96" i="1" s="1"/>
  <c r="S96" i="1" s="1"/>
  <c r="K97" i="1"/>
  <c r="I97" i="1"/>
  <c r="Q97" i="1"/>
  <c r="R97" i="1" s="1"/>
  <c r="J97" i="1"/>
  <c r="T95" i="1"/>
  <c r="X95" i="1"/>
  <c r="AB95" i="1"/>
  <c r="AC95" i="1" s="1"/>
  <c r="U96" i="1"/>
  <c r="V96" i="1" s="1"/>
  <c r="AE92" i="1"/>
  <c r="AH92" i="1"/>
  <c r="L97" i="1" l="1"/>
  <c r="O97" i="1" s="1"/>
  <c r="T96" i="1"/>
  <c r="U97" i="1"/>
  <c r="V97" i="1" s="1"/>
  <c r="W94" i="1"/>
  <c r="AD94" i="1"/>
  <c r="E100" i="1"/>
  <c r="F99" i="1"/>
  <c r="G99" i="1" s="1"/>
  <c r="X96" i="1"/>
  <c r="AB96" i="1"/>
  <c r="AC96" i="1" s="1"/>
  <c r="W95" i="1"/>
  <c r="AA95" i="1" s="1"/>
  <c r="AD95" i="1"/>
  <c r="AE95" i="1" s="1"/>
  <c r="AE93" i="1"/>
  <c r="AH93" i="1"/>
  <c r="AF92" i="1"/>
  <c r="AG92" i="1" s="1"/>
  <c r="K98" i="1"/>
  <c r="Q98" i="1"/>
  <c r="R98" i="1" s="1"/>
  <c r="I98" i="1"/>
  <c r="J98" i="1"/>
  <c r="AA93" i="1"/>
  <c r="Z93" i="1"/>
  <c r="Y93" i="1"/>
  <c r="M97" i="1" l="1"/>
  <c r="P97" i="1" s="1"/>
  <c r="S97" i="1" s="1"/>
  <c r="AF95" i="1"/>
  <c r="AG95" i="1" s="1"/>
  <c r="U98" i="1"/>
  <c r="V98" i="1" s="1"/>
  <c r="AF93" i="1"/>
  <c r="AG93" i="1" s="1"/>
  <c r="AH95" i="1"/>
  <c r="K99" i="1"/>
  <c r="Q99" i="1"/>
  <c r="R99" i="1" s="1"/>
  <c r="I99" i="1"/>
  <c r="J99" i="1"/>
  <c r="AA94" i="1"/>
  <c r="Y94" i="1"/>
  <c r="Z94" i="1"/>
  <c r="L98" i="1"/>
  <c r="O98" i="1" s="1"/>
  <c r="E101" i="1"/>
  <c r="F100" i="1"/>
  <c r="G100" i="1" s="1"/>
  <c r="X97" i="1"/>
  <c r="AB97" i="1"/>
  <c r="AC97" i="1" s="1"/>
  <c r="Z95" i="1"/>
  <c r="AE94" i="1"/>
  <c r="AH94" i="1"/>
  <c r="W96" i="1"/>
  <c r="AA96" i="1" s="1"/>
  <c r="AD96" i="1"/>
  <c r="AE96" i="1" s="1"/>
  <c r="Y95" i="1"/>
  <c r="T97" i="1" l="1"/>
  <c r="W97" i="1" s="1"/>
  <c r="AA97" i="1" s="1"/>
  <c r="Y96" i="1"/>
  <c r="AF96" i="1"/>
  <c r="AG96" i="1" s="1"/>
  <c r="X98" i="1"/>
  <c r="AB98" i="1"/>
  <c r="AC98" i="1" s="1"/>
  <c r="L99" i="1"/>
  <c r="O99" i="1" s="1"/>
  <c r="Z96" i="1"/>
  <c r="AH96" i="1"/>
  <c r="F101" i="1"/>
  <c r="G101" i="1" s="1"/>
  <c r="E102" i="1"/>
  <c r="M98" i="1"/>
  <c r="P98" i="1" s="1"/>
  <c r="AD97" i="1"/>
  <c r="AE97" i="1" s="1"/>
  <c r="K100" i="1"/>
  <c r="Q100" i="1"/>
  <c r="R100" i="1" s="1"/>
  <c r="J100" i="1"/>
  <c r="I100" i="1"/>
  <c r="U99" i="1"/>
  <c r="V99" i="1" s="1"/>
  <c r="AF94" i="1"/>
  <c r="AG94" i="1" s="1"/>
  <c r="X99" i="1" l="1"/>
  <c r="AB99" i="1"/>
  <c r="AC99" i="1" s="1"/>
  <c r="S98" i="1"/>
  <c r="T98" i="1"/>
  <c r="L100" i="1"/>
  <c r="M100" i="1" s="1"/>
  <c r="P100" i="1" s="1"/>
  <c r="K101" i="1"/>
  <c r="I101" i="1"/>
  <c r="Q101" i="1"/>
  <c r="R101" i="1" s="1"/>
  <c r="J101" i="1"/>
  <c r="Y97" i="1"/>
  <c r="U100" i="1"/>
  <c r="V100" i="1" s="1"/>
  <c r="AH97" i="1"/>
  <c r="Z97" i="1"/>
  <c r="M99" i="1"/>
  <c r="P99" i="1" s="1"/>
  <c r="AF97" i="1"/>
  <c r="AG97" i="1" s="1"/>
  <c r="E103" i="1"/>
  <c r="F102" i="1"/>
  <c r="G102" i="1" s="1"/>
  <c r="S100" i="1" l="1"/>
  <c r="T100" i="1"/>
  <c r="L101" i="1"/>
  <c r="M101" i="1" s="1"/>
  <c r="P101" i="1" s="1"/>
  <c r="O100" i="1"/>
  <c r="S99" i="1"/>
  <c r="T99" i="1"/>
  <c r="U101" i="1"/>
  <c r="V101" i="1" s="1"/>
  <c r="X100" i="1"/>
  <c r="AB100" i="1"/>
  <c r="AC100" i="1" s="1"/>
  <c r="E104" i="1"/>
  <c r="F103" i="1"/>
  <c r="G103" i="1" s="1"/>
  <c r="K102" i="1"/>
  <c r="Q102" i="1"/>
  <c r="R102" i="1" s="1"/>
  <c r="I102" i="1"/>
  <c r="J102" i="1"/>
  <c r="W98" i="1"/>
  <c r="AD98" i="1"/>
  <c r="S101" i="1" l="1"/>
  <c r="T101" i="1"/>
  <c r="X101" i="1"/>
  <c r="AB101" i="1"/>
  <c r="AC101" i="1" s="1"/>
  <c r="W99" i="1"/>
  <c r="AD99" i="1"/>
  <c r="O101" i="1"/>
  <c r="AA98" i="1"/>
  <c r="Z98" i="1"/>
  <c r="Y98" i="1"/>
  <c r="E105" i="1"/>
  <c r="F104" i="1"/>
  <c r="G104" i="1" s="1"/>
  <c r="L102" i="1"/>
  <c r="O102" i="1" s="1"/>
  <c r="K103" i="1"/>
  <c r="Q103" i="1"/>
  <c r="R103" i="1" s="1"/>
  <c r="I103" i="1"/>
  <c r="J103" i="1"/>
  <c r="W100" i="1"/>
  <c r="AA100" i="1" s="1"/>
  <c r="AD100" i="1"/>
  <c r="AE100" i="1" s="1"/>
  <c r="U102" i="1"/>
  <c r="V102" i="1" s="1"/>
  <c r="AE98" i="1"/>
  <c r="AH98" i="1"/>
  <c r="M102" i="1"/>
  <c r="P102" i="1" s="1"/>
  <c r="S102" i="1" s="1"/>
  <c r="Z100" i="1" l="1"/>
  <c r="AF100" i="1"/>
  <c r="AG100" i="1" s="1"/>
  <c r="AF98" i="1"/>
  <c r="AG98" i="1" s="1"/>
  <c r="T102" i="1"/>
  <c r="L103" i="1"/>
  <c r="O103" i="1" s="1"/>
  <c r="E106" i="1"/>
  <c r="F105" i="1"/>
  <c r="G105" i="1" s="1"/>
  <c r="Y100" i="1"/>
  <c r="X102" i="1"/>
  <c r="AB102" i="1"/>
  <c r="AC102" i="1" s="1"/>
  <c r="AE99" i="1"/>
  <c r="AH99" i="1"/>
  <c r="W101" i="1"/>
  <c r="AA101" i="1" s="1"/>
  <c r="AD101" i="1"/>
  <c r="AE101" i="1" s="1"/>
  <c r="U103" i="1"/>
  <c r="V103" i="1" s="1"/>
  <c r="K104" i="1"/>
  <c r="I104" i="1"/>
  <c r="J104" i="1"/>
  <c r="Q104" i="1"/>
  <c r="R104" i="1" s="1"/>
  <c r="AA99" i="1"/>
  <c r="Y99" i="1"/>
  <c r="Z99" i="1"/>
  <c r="AH100" i="1"/>
  <c r="X103" i="1" l="1"/>
  <c r="AB103" i="1"/>
  <c r="AC103" i="1" s="1"/>
  <c r="AF99" i="1"/>
  <c r="AG99" i="1" s="1"/>
  <c r="Y101" i="1"/>
  <c r="K105" i="1"/>
  <c r="I105" i="1"/>
  <c r="Q105" i="1"/>
  <c r="R105" i="1" s="1"/>
  <c r="J105" i="1"/>
  <c r="W102" i="1"/>
  <c r="AA102" i="1" s="1"/>
  <c r="AD102" i="1"/>
  <c r="AE102" i="1" s="1"/>
  <c r="L104" i="1"/>
  <c r="O104" i="1" s="1"/>
  <c r="AF101" i="1"/>
  <c r="AG101" i="1"/>
  <c r="M103" i="1"/>
  <c r="P103" i="1" s="1"/>
  <c r="Z101" i="1"/>
  <c r="E107" i="1"/>
  <c r="F106" i="1"/>
  <c r="G106" i="1" s="1"/>
  <c r="AH102" i="1"/>
  <c r="AH101" i="1"/>
  <c r="U104" i="1"/>
  <c r="V104" i="1" s="1"/>
  <c r="Z102" i="1"/>
  <c r="Y102" i="1" l="1"/>
  <c r="M104" i="1"/>
  <c r="P104" i="1" s="1"/>
  <c r="K106" i="1"/>
  <c r="Q106" i="1"/>
  <c r="R106" i="1" s="1"/>
  <c r="I106" i="1"/>
  <c r="J106" i="1"/>
  <c r="U105" i="1"/>
  <c r="V105" i="1" s="1"/>
  <c r="E108" i="1"/>
  <c r="F107" i="1"/>
  <c r="G107" i="1" s="1"/>
  <c r="AF102" i="1"/>
  <c r="AG102" i="1" s="1"/>
  <c r="X104" i="1"/>
  <c r="AB104" i="1"/>
  <c r="AC104" i="1" s="1"/>
  <c r="S103" i="1"/>
  <c r="T103" i="1"/>
  <c r="L105" i="1"/>
  <c r="M105" i="1" s="1"/>
  <c r="P105" i="1" s="1"/>
  <c r="S104" i="1" l="1"/>
  <c r="T104" i="1"/>
  <c r="W104" i="1" s="1"/>
  <c r="AA104" i="1" s="1"/>
  <c r="S105" i="1"/>
  <c r="T105" i="1"/>
  <c r="L106" i="1"/>
  <c r="M106" i="1" s="1"/>
  <c r="P106" i="1" s="1"/>
  <c r="K107" i="1"/>
  <c r="J107" i="1"/>
  <c r="Q107" i="1"/>
  <c r="R107" i="1" s="1"/>
  <c r="I107" i="1"/>
  <c r="W103" i="1"/>
  <c r="AD103" i="1"/>
  <c r="O105" i="1"/>
  <c r="U106" i="1"/>
  <c r="V106" i="1" s="1"/>
  <c r="Y104" i="1"/>
  <c r="Z104" i="1"/>
  <c r="E109" i="1"/>
  <c r="F108" i="1"/>
  <c r="G108" i="1" s="1"/>
  <c r="X105" i="1"/>
  <c r="AB105" i="1"/>
  <c r="AC105" i="1" s="1"/>
  <c r="O106" i="1" l="1"/>
  <c r="S106" i="1"/>
  <c r="T106" i="1"/>
  <c r="AD104" i="1"/>
  <c r="F109" i="1"/>
  <c r="G109" i="1" s="1"/>
  <c r="E110" i="1"/>
  <c r="AA103" i="1"/>
  <c r="Y103" i="1"/>
  <c r="Z103" i="1"/>
  <c r="L107" i="1"/>
  <c r="O107" i="1" s="1"/>
  <c r="W105" i="1"/>
  <c r="AA105" i="1" s="1"/>
  <c r="AD105" i="1"/>
  <c r="AE105" i="1" s="1"/>
  <c r="W106" i="1"/>
  <c r="AA106" i="1" s="1"/>
  <c r="J108" i="1"/>
  <c r="I108" i="1"/>
  <c r="K108" i="1"/>
  <c r="Q108" i="1"/>
  <c r="R108" i="1" s="1"/>
  <c r="M107" i="1"/>
  <c r="P107" i="1" s="1"/>
  <c r="S107" i="1" s="1"/>
  <c r="X106" i="1"/>
  <c r="AB106" i="1"/>
  <c r="AC106" i="1" s="1"/>
  <c r="AD106" i="1" s="1"/>
  <c r="AE106" i="1" s="1"/>
  <c r="AE103" i="1"/>
  <c r="AH103" i="1"/>
  <c r="U107" i="1"/>
  <c r="V107" i="1" s="1"/>
  <c r="T107" i="1"/>
  <c r="AE104" i="1" l="1"/>
  <c r="AF104" i="1" s="1"/>
  <c r="AG104" i="1" s="1"/>
  <c r="AH104" i="1"/>
  <c r="AF103" i="1"/>
  <c r="AG103" i="1" s="1"/>
  <c r="U108" i="1"/>
  <c r="V108" i="1" s="1"/>
  <c r="Y105" i="1"/>
  <c r="X107" i="1"/>
  <c r="AB107" i="1"/>
  <c r="AC107" i="1" s="1"/>
  <c r="Z106" i="1"/>
  <c r="Y106" i="1"/>
  <c r="W107" i="1"/>
  <c r="AA107" i="1" s="1"/>
  <c r="AD107" i="1"/>
  <c r="AE107" i="1" s="1"/>
  <c r="AH106" i="1"/>
  <c r="Z105" i="1"/>
  <c r="AF105" i="1"/>
  <c r="AG105" i="1" s="1"/>
  <c r="E111" i="1"/>
  <c r="F110" i="1"/>
  <c r="G110" i="1" s="1"/>
  <c r="AF106" i="1"/>
  <c r="AG106" i="1" s="1"/>
  <c r="K109" i="1"/>
  <c r="J109" i="1"/>
  <c r="Q109" i="1"/>
  <c r="R109" i="1" s="1"/>
  <c r="I109" i="1"/>
  <c r="L108" i="1"/>
  <c r="M108" i="1" s="1"/>
  <c r="P108" i="1" s="1"/>
  <c r="AH105" i="1"/>
  <c r="S108" i="1" l="1"/>
  <c r="T108" i="1"/>
  <c r="U109" i="1"/>
  <c r="V109" i="1" s="1"/>
  <c r="K110" i="1"/>
  <c r="Q110" i="1"/>
  <c r="R110" i="1" s="1"/>
  <c r="J110" i="1"/>
  <c r="I110" i="1"/>
  <c r="AF107" i="1"/>
  <c r="AG107" i="1" s="1"/>
  <c r="AH107" i="1"/>
  <c r="X108" i="1"/>
  <c r="AB108" i="1"/>
  <c r="AC108" i="1" s="1"/>
  <c r="O108" i="1"/>
  <c r="Y107" i="1"/>
  <c r="Z107" i="1"/>
  <c r="L109" i="1"/>
  <c r="M109" i="1" s="1"/>
  <c r="P109" i="1" s="1"/>
  <c r="F111" i="1"/>
  <c r="G111" i="1" s="1"/>
  <c r="E112" i="1"/>
  <c r="O109" i="1" l="1"/>
  <c r="S109" i="1"/>
  <c r="T109" i="1"/>
  <c r="E113" i="1"/>
  <c r="F112" i="1"/>
  <c r="G112" i="1" s="1"/>
  <c r="L110" i="1"/>
  <c r="M110" i="1" s="1"/>
  <c r="P110" i="1" s="1"/>
  <c r="X109" i="1"/>
  <c r="AB109" i="1"/>
  <c r="AC109" i="1" s="1"/>
  <c r="U110" i="1"/>
  <c r="V110" i="1" s="1"/>
  <c r="W108" i="1"/>
  <c r="AA108" i="1" s="1"/>
  <c r="AD108" i="1"/>
  <c r="AE108" i="1" s="1"/>
  <c r="K111" i="1"/>
  <c r="I111" i="1"/>
  <c r="Q111" i="1"/>
  <c r="R111" i="1" s="1"/>
  <c r="J111" i="1"/>
  <c r="S110" i="1" l="1"/>
  <c r="T110" i="1"/>
  <c r="Z108" i="1"/>
  <c r="L111" i="1"/>
  <c r="O111" i="1" s="1"/>
  <c r="U111" i="1"/>
  <c r="V111" i="1" s="1"/>
  <c r="O110" i="1"/>
  <c r="Y108" i="1"/>
  <c r="F113" i="1"/>
  <c r="G113" i="1" s="1"/>
  <c r="E114" i="1"/>
  <c r="X110" i="1"/>
  <c r="AB110" i="1"/>
  <c r="AC110" i="1" s="1"/>
  <c r="AH108" i="1"/>
  <c r="W109" i="1"/>
  <c r="AA109" i="1" s="1"/>
  <c r="AD109" i="1"/>
  <c r="AE109" i="1" s="1"/>
  <c r="AF108" i="1"/>
  <c r="AG108" i="1" s="1"/>
  <c r="K112" i="1"/>
  <c r="Q112" i="1"/>
  <c r="R112" i="1" s="1"/>
  <c r="I112" i="1"/>
  <c r="J112" i="1"/>
  <c r="Z109" i="1" l="1"/>
  <c r="AF109" i="1"/>
  <c r="AG109" i="1" s="1"/>
  <c r="L112" i="1"/>
  <c r="M112" i="1" s="1"/>
  <c r="P112" i="1" s="1"/>
  <c r="AH109" i="1"/>
  <c r="E115" i="1"/>
  <c r="F114" i="1"/>
  <c r="G114" i="1" s="1"/>
  <c r="M111" i="1"/>
  <c r="P111" i="1" s="1"/>
  <c r="Y109" i="1"/>
  <c r="K113" i="1"/>
  <c r="I113" i="1"/>
  <c r="J113" i="1"/>
  <c r="Q113" i="1"/>
  <c r="R113" i="1" s="1"/>
  <c r="W110" i="1"/>
  <c r="AA110" i="1" s="1"/>
  <c r="AD110" i="1"/>
  <c r="AE110" i="1" s="1"/>
  <c r="U112" i="1"/>
  <c r="V112" i="1" s="1"/>
  <c r="X111" i="1"/>
  <c r="AB111" i="1"/>
  <c r="AC111" i="1" s="1"/>
  <c r="S112" i="1" l="1"/>
  <c r="T112" i="1"/>
  <c r="K114" i="1"/>
  <c r="Q114" i="1"/>
  <c r="R114" i="1" s="1"/>
  <c r="I114" i="1"/>
  <c r="J114" i="1"/>
  <c r="U113" i="1"/>
  <c r="V113" i="1" s="1"/>
  <c r="AH110" i="1"/>
  <c r="O112" i="1"/>
  <c r="X112" i="1"/>
  <c r="AB112" i="1"/>
  <c r="AC112" i="1" s="1"/>
  <c r="L113" i="1"/>
  <c r="O113" i="1" s="1"/>
  <c r="F115" i="1"/>
  <c r="G115" i="1" s="1"/>
  <c r="E116" i="1"/>
  <c r="Y110" i="1"/>
  <c r="AF110" i="1"/>
  <c r="AG110" i="1" s="1"/>
  <c r="S111" i="1"/>
  <c r="T111" i="1"/>
  <c r="Z110" i="1"/>
  <c r="W111" i="1" l="1"/>
  <c r="AD111" i="1"/>
  <c r="X113" i="1"/>
  <c r="AB113" i="1"/>
  <c r="AC113" i="1" s="1"/>
  <c r="U114" i="1"/>
  <c r="V114" i="1" s="1"/>
  <c r="E117" i="1"/>
  <c r="F116" i="1"/>
  <c r="G116" i="1" s="1"/>
  <c r="K115" i="1"/>
  <c r="J115" i="1"/>
  <c r="Q115" i="1"/>
  <c r="R115" i="1" s="1"/>
  <c r="I115" i="1"/>
  <c r="W112" i="1"/>
  <c r="AA112" i="1" s="1"/>
  <c r="AD112" i="1"/>
  <c r="AE112" i="1" s="1"/>
  <c r="M113" i="1"/>
  <c r="P113" i="1" s="1"/>
  <c r="L114" i="1"/>
  <c r="M114" i="1" s="1"/>
  <c r="P114" i="1" s="1"/>
  <c r="Z112" i="1" l="1"/>
  <c r="S114" i="1"/>
  <c r="T114" i="1"/>
  <c r="X114" i="1"/>
  <c r="AB114" i="1"/>
  <c r="AC114" i="1" s="1"/>
  <c r="AH112" i="1"/>
  <c r="AF112" i="1"/>
  <c r="AG112" i="1" s="1"/>
  <c r="K116" i="1"/>
  <c r="Q116" i="1"/>
  <c r="R116" i="1" s="1"/>
  <c r="I116" i="1"/>
  <c r="J116" i="1"/>
  <c r="AE111" i="1"/>
  <c r="AH111" i="1"/>
  <c r="O114" i="1"/>
  <c r="U115" i="1"/>
  <c r="V115" i="1" s="1"/>
  <c r="AA111" i="1"/>
  <c r="Y111" i="1"/>
  <c r="Z111" i="1"/>
  <c r="S113" i="1"/>
  <c r="T113" i="1"/>
  <c r="Y112" i="1"/>
  <c r="L115" i="1"/>
  <c r="M115" i="1" s="1"/>
  <c r="P115" i="1" s="1"/>
  <c r="F117" i="1"/>
  <c r="G117" i="1" s="1"/>
  <c r="E118" i="1"/>
  <c r="O115" i="1" l="1"/>
  <c r="S115" i="1"/>
  <c r="T115" i="1"/>
  <c r="W113" i="1"/>
  <c r="AD113" i="1"/>
  <c r="L116" i="1"/>
  <c r="O116" i="1" s="1"/>
  <c r="K117" i="1"/>
  <c r="I117" i="1"/>
  <c r="J117" i="1"/>
  <c r="Q117" i="1"/>
  <c r="R117" i="1" s="1"/>
  <c r="U116" i="1"/>
  <c r="V116" i="1" s="1"/>
  <c r="W114" i="1"/>
  <c r="AA114" i="1" s="1"/>
  <c r="AD114" i="1"/>
  <c r="AE114" i="1" s="1"/>
  <c r="E119" i="1"/>
  <c r="F118" i="1"/>
  <c r="G118" i="1" s="1"/>
  <c r="X115" i="1"/>
  <c r="AB115" i="1"/>
  <c r="AC115" i="1" s="1"/>
  <c r="AF111" i="1"/>
  <c r="AG111" i="1" s="1"/>
  <c r="M116" i="1" l="1"/>
  <c r="P116" i="1" s="1"/>
  <c r="S116" i="1" s="1"/>
  <c r="X116" i="1"/>
  <c r="AB116" i="1"/>
  <c r="AC116" i="1" s="1"/>
  <c r="AE113" i="1"/>
  <c r="AH113" i="1"/>
  <c r="K118" i="1"/>
  <c r="I118" i="1"/>
  <c r="J118" i="1"/>
  <c r="Q118" i="1"/>
  <c r="R118" i="1" s="1"/>
  <c r="F119" i="1"/>
  <c r="G119" i="1" s="1"/>
  <c r="E120" i="1"/>
  <c r="U117" i="1"/>
  <c r="V117" i="1" s="1"/>
  <c r="AH114" i="1"/>
  <c r="AA113" i="1"/>
  <c r="Z113" i="1"/>
  <c r="Y113" i="1"/>
  <c r="AF114" i="1"/>
  <c r="AG114" i="1" s="1"/>
  <c r="Y114" i="1"/>
  <c r="L117" i="1"/>
  <c r="M117" i="1" s="1"/>
  <c r="P117" i="1" s="1"/>
  <c r="W115" i="1"/>
  <c r="AA115" i="1" s="1"/>
  <c r="AD115" i="1"/>
  <c r="AE115" i="1" s="1"/>
  <c r="Z114" i="1"/>
  <c r="T116" i="1" l="1"/>
  <c r="AD116" i="1" s="1"/>
  <c r="Y115" i="1"/>
  <c r="Z115" i="1"/>
  <c r="S117" i="1"/>
  <c r="T117" i="1"/>
  <c r="O117" i="1"/>
  <c r="AF115" i="1"/>
  <c r="AG115" i="1" s="1"/>
  <c r="E121" i="1"/>
  <c r="F120" i="1"/>
  <c r="G120" i="1" s="1"/>
  <c r="L118" i="1"/>
  <c r="O118" i="1" s="1"/>
  <c r="AF113" i="1"/>
  <c r="AG113" i="1" s="1"/>
  <c r="X117" i="1"/>
  <c r="AB117" i="1"/>
  <c r="AC117" i="1" s="1"/>
  <c r="K119" i="1"/>
  <c r="Q119" i="1"/>
  <c r="R119" i="1" s="1"/>
  <c r="J119" i="1"/>
  <c r="I119" i="1"/>
  <c r="M118" i="1"/>
  <c r="P118" i="1" s="1"/>
  <c r="S118" i="1" s="1"/>
  <c r="W116" i="1"/>
  <c r="AA116" i="1" s="1"/>
  <c r="AH115" i="1"/>
  <c r="U118" i="1"/>
  <c r="V118" i="1" s="1"/>
  <c r="AE116" i="1" l="1"/>
  <c r="AH116" i="1"/>
  <c r="Z116" i="1"/>
  <c r="Y116" i="1"/>
  <c r="U119" i="1"/>
  <c r="V119" i="1" s="1"/>
  <c r="K120" i="1"/>
  <c r="J120" i="1"/>
  <c r="Q120" i="1"/>
  <c r="R120" i="1" s="1"/>
  <c r="I120" i="1"/>
  <c r="X118" i="1"/>
  <c r="AB118" i="1"/>
  <c r="AC118" i="1" s="1"/>
  <c r="F121" i="1"/>
  <c r="G121" i="1" s="1"/>
  <c r="E122" i="1"/>
  <c r="W117" i="1"/>
  <c r="AA117" i="1" s="1"/>
  <c r="AD117" i="1"/>
  <c r="AE117" i="1" s="1"/>
  <c r="T118" i="1"/>
  <c r="AF116" i="1"/>
  <c r="AG116" i="1" s="1"/>
  <c r="L119" i="1"/>
  <c r="M119" i="1" s="1"/>
  <c r="P119" i="1" s="1"/>
  <c r="Z117" i="1"/>
  <c r="Y117" i="1" l="1"/>
  <c r="O119" i="1"/>
  <c r="S119" i="1"/>
  <c r="T119" i="1"/>
  <c r="E123" i="1"/>
  <c r="F122" i="1"/>
  <c r="G122" i="1" s="1"/>
  <c r="L120" i="1"/>
  <c r="O120" i="1" s="1"/>
  <c r="AF117" i="1"/>
  <c r="AG117" i="1" s="1"/>
  <c r="K121" i="1"/>
  <c r="I121" i="1"/>
  <c r="J121" i="1"/>
  <c r="Q121" i="1"/>
  <c r="R121" i="1" s="1"/>
  <c r="AH117" i="1"/>
  <c r="W118" i="1"/>
  <c r="AA118" i="1" s="1"/>
  <c r="AD118" i="1"/>
  <c r="AE118" i="1" s="1"/>
  <c r="U120" i="1"/>
  <c r="V120" i="1" s="1"/>
  <c r="X119" i="1"/>
  <c r="AB119" i="1"/>
  <c r="AC119" i="1" s="1"/>
  <c r="M120" i="1" l="1"/>
  <c r="P120" i="1" s="1"/>
  <c r="U121" i="1"/>
  <c r="V121" i="1" s="1"/>
  <c r="Z118" i="1"/>
  <c r="F123" i="1"/>
  <c r="G123" i="1" s="1"/>
  <c r="E124" i="1"/>
  <c r="L121" i="1"/>
  <c r="M121" i="1" s="1"/>
  <c r="P121" i="1" s="1"/>
  <c r="Y118" i="1"/>
  <c r="AH118" i="1"/>
  <c r="X120" i="1"/>
  <c r="AB120" i="1"/>
  <c r="AC120" i="1" s="1"/>
  <c r="K122" i="1"/>
  <c r="Q122" i="1"/>
  <c r="R122" i="1" s="1"/>
  <c r="J122" i="1"/>
  <c r="I122" i="1"/>
  <c r="W119" i="1"/>
  <c r="AA119" i="1" s="1"/>
  <c r="AD119" i="1"/>
  <c r="AE119" i="1" s="1"/>
  <c r="AF118" i="1"/>
  <c r="AG118" i="1" s="1"/>
  <c r="S120" i="1" l="1"/>
  <c r="T120" i="1"/>
  <c r="W120" i="1" s="1"/>
  <c r="AA120" i="1" s="1"/>
  <c r="S121" i="1"/>
  <c r="T121" i="1"/>
  <c r="AH119" i="1"/>
  <c r="L122" i="1"/>
  <c r="O122" i="1" s="1"/>
  <c r="O121" i="1"/>
  <c r="E125" i="1"/>
  <c r="F124" i="1"/>
  <c r="G124" i="1" s="1"/>
  <c r="X121" i="1"/>
  <c r="AB121" i="1"/>
  <c r="AC121" i="1" s="1"/>
  <c r="U122" i="1"/>
  <c r="V122" i="1" s="1"/>
  <c r="AD120" i="1"/>
  <c r="AE120" i="1" s="1"/>
  <c r="K123" i="1"/>
  <c r="J123" i="1"/>
  <c r="Q123" i="1"/>
  <c r="R123" i="1" s="1"/>
  <c r="I123" i="1"/>
  <c r="Y119" i="1"/>
  <c r="AF119" i="1"/>
  <c r="AG119" i="1" s="1"/>
  <c r="Y120" i="1"/>
  <c r="Z120" i="1"/>
  <c r="M122" i="1"/>
  <c r="P122" i="1" s="1"/>
  <c r="S122" i="1" s="1"/>
  <c r="Z119" i="1"/>
  <c r="AF120" i="1" l="1"/>
  <c r="AG120" i="1" s="1"/>
  <c r="F125" i="1"/>
  <c r="G125" i="1" s="1"/>
  <c r="E126" i="1"/>
  <c r="U123" i="1"/>
  <c r="V123" i="1" s="1"/>
  <c r="L123" i="1"/>
  <c r="M123" i="1" s="1"/>
  <c r="P123" i="1" s="1"/>
  <c r="T122" i="1"/>
  <c r="K124" i="1"/>
  <c r="J124" i="1"/>
  <c r="Q124" i="1"/>
  <c r="R124" i="1" s="1"/>
  <c r="I124" i="1"/>
  <c r="AH120" i="1"/>
  <c r="W121" i="1"/>
  <c r="AA121" i="1" s="1"/>
  <c r="AD121" i="1"/>
  <c r="AE121" i="1" s="1"/>
  <c r="X122" i="1"/>
  <c r="AB122" i="1"/>
  <c r="AC122" i="1" s="1"/>
  <c r="O123" i="1" l="1"/>
  <c r="S123" i="1"/>
  <c r="T123" i="1"/>
  <c r="L124" i="1"/>
  <c r="O124" i="1" s="1"/>
  <c r="K125" i="1"/>
  <c r="J125" i="1"/>
  <c r="Q125" i="1"/>
  <c r="R125" i="1" s="1"/>
  <c r="I125" i="1"/>
  <c r="U124" i="1"/>
  <c r="V124" i="1" s="1"/>
  <c r="Y121" i="1"/>
  <c r="AH121" i="1"/>
  <c r="W122" i="1"/>
  <c r="AA122" i="1" s="1"/>
  <c r="AD122" i="1"/>
  <c r="AE122" i="1" s="1"/>
  <c r="Z121" i="1"/>
  <c r="AF121" i="1"/>
  <c r="AG121" i="1" s="1"/>
  <c r="X123" i="1"/>
  <c r="AB123" i="1"/>
  <c r="AC123" i="1" s="1"/>
  <c r="E127" i="1"/>
  <c r="F126" i="1"/>
  <c r="G126" i="1" s="1"/>
  <c r="Y122" i="1" l="1"/>
  <c r="U125" i="1"/>
  <c r="V125" i="1" s="1"/>
  <c r="AF122" i="1"/>
  <c r="AG122" i="1" s="1"/>
  <c r="Z122" i="1"/>
  <c r="X124" i="1"/>
  <c r="AB124" i="1"/>
  <c r="AC124" i="1" s="1"/>
  <c r="L125" i="1"/>
  <c r="O125" i="1" s="1"/>
  <c r="AH122" i="1"/>
  <c r="W123" i="1"/>
  <c r="AA123" i="1" s="1"/>
  <c r="AD123" i="1"/>
  <c r="AE123" i="1" s="1"/>
  <c r="K126" i="1"/>
  <c r="I126" i="1"/>
  <c r="Q126" i="1"/>
  <c r="R126" i="1" s="1"/>
  <c r="J126" i="1"/>
  <c r="F127" i="1"/>
  <c r="G127" i="1" s="1"/>
  <c r="E128" i="1"/>
  <c r="M124" i="1"/>
  <c r="P124" i="1" s="1"/>
  <c r="M125" i="1" l="1"/>
  <c r="P125" i="1" s="1"/>
  <c r="S125" i="1" s="1"/>
  <c r="K127" i="1"/>
  <c r="J127" i="1"/>
  <c r="Q127" i="1"/>
  <c r="R127" i="1" s="1"/>
  <c r="I127" i="1"/>
  <c r="U126" i="1"/>
  <c r="V126" i="1" s="1"/>
  <c r="E129" i="1"/>
  <c r="F128" i="1"/>
  <c r="G128" i="1" s="1"/>
  <c r="X125" i="1"/>
  <c r="AB125" i="1"/>
  <c r="AC125" i="1" s="1"/>
  <c r="Z123" i="1"/>
  <c r="S124" i="1"/>
  <c r="T124" i="1"/>
  <c r="L126" i="1"/>
  <c r="O126" i="1" s="1"/>
  <c r="AF123" i="1"/>
  <c r="AG123" i="1" s="1"/>
  <c r="Y123" i="1"/>
  <c r="AH123" i="1"/>
  <c r="T125" i="1" l="1"/>
  <c r="AD125" i="1" s="1"/>
  <c r="AE125" i="1" s="1"/>
  <c r="W124" i="1"/>
  <c r="AD124" i="1"/>
  <c r="M126" i="1"/>
  <c r="P126" i="1" s="1"/>
  <c r="K128" i="1"/>
  <c r="Q128" i="1"/>
  <c r="R128" i="1" s="1"/>
  <c r="J128" i="1"/>
  <c r="I128" i="1"/>
  <c r="U127" i="1"/>
  <c r="V127" i="1" s="1"/>
  <c r="X126" i="1"/>
  <c r="AB126" i="1"/>
  <c r="AC126" i="1" s="1"/>
  <c r="L127" i="1"/>
  <c r="M127" i="1" s="1"/>
  <c r="P127" i="1" s="1"/>
  <c r="F129" i="1"/>
  <c r="G129" i="1" s="1"/>
  <c r="E130" i="1"/>
  <c r="W125" i="1" l="1"/>
  <c r="S127" i="1"/>
  <c r="T127" i="1"/>
  <c r="X127" i="1"/>
  <c r="AB127" i="1"/>
  <c r="AC127" i="1" s="1"/>
  <c r="K129" i="1"/>
  <c r="J129" i="1"/>
  <c r="I129" i="1"/>
  <c r="Q129" i="1"/>
  <c r="R129" i="1" s="1"/>
  <c r="AH125" i="1"/>
  <c r="S126" i="1"/>
  <c r="T126" i="1"/>
  <c r="O127" i="1"/>
  <c r="L128" i="1"/>
  <c r="M128" i="1" s="1"/>
  <c r="P128" i="1" s="1"/>
  <c r="AE124" i="1"/>
  <c r="AH124" i="1"/>
  <c r="E131" i="1"/>
  <c r="F130" i="1"/>
  <c r="G130" i="1" s="1"/>
  <c r="U128" i="1"/>
  <c r="V128" i="1" s="1"/>
  <c r="AF125" i="1"/>
  <c r="AG125" i="1" s="1"/>
  <c r="AA124" i="1"/>
  <c r="Y124" i="1"/>
  <c r="Z124" i="1"/>
  <c r="AA125" i="1" l="1"/>
  <c r="Z125" i="1"/>
  <c r="Y125" i="1"/>
  <c r="S128" i="1"/>
  <c r="T128" i="1"/>
  <c r="K130" i="1"/>
  <c r="I130" i="1"/>
  <c r="J130" i="1"/>
  <c r="Q130" i="1"/>
  <c r="R130" i="1" s="1"/>
  <c r="AF124" i="1"/>
  <c r="AG124" i="1" s="1"/>
  <c r="O128" i="1"/>
  <c r="L129" i="1"/>
  <c r="O129" i="1" s="1"/>
  <c r="W126" i="1"/>
  <c r="AD126" i="1"/>
  <c r="W127" i="1"/>
  <c r="AA127" i="1" s="1"/>
  <c r="AD127" i="1"/>
  <c r="AE127" i="1" s="1"/>
  <c r="X128" i="1"/>
  <c r="AB128" i="1"/>
  <c r="AC128" i="1" s="1"/>
  <c r="F131" i="1"/>
  <c r="G131" i="1" s="1"/>
  <c r="E132" i="1"/>
  <c r="U129" i="1"/>
  <c r="V129" i="1" s="1"/>
  <c r="AF127" i="1" l="1"/>
  <c r="AG127" i="1" s="1"/>
  <c r="AA126" i="1"/>
  <c r="Z126" i="1"/>
  <c r="Y126" i="1"/>
  <c r="E133" i="1"/>
  <c r="F132" i="1"/>
  <c r="G132" i="1" s="1"/>
  <c r="Y127" i="1"/>
  <c r="X129" i="1"/>
  <c r="AB129" i="1"/>
  <c r="AC129" i="1" s="1"/>
  <c r="Z127" i="1"/>
  <c r="M129" i="1"/>
  <c r="P129" i="1" s="1"/>
  <c r="U130" i="1"/>
  <c r="V130" i="1" s="1"/>
  <c r="W128" i="1"/>
  <c r="AA128" i="1" s="1"/>
  <c r="AD128" i="1"/>
  <c r="AE128" i="1" s="1"/>
  <c r="K131" i="1"/>
  <c r="I131" i="1"/>
  <c r="Q131" i="1"/>
  <c r="R131" i="1" s="1"/>
  <c r="J131" i="1"/>
  <c r="AE126" i="1"/>
  <c r="AH126" i="1"/>
  <c r="AH127" i="1"/>
  <c r="L130" i="1"/>
  <c r="M130" i="1" s="1"/>
  <c r="P130" i="1" s="1"/>
  <c r="Z128" i="1" l="1"/>
  <c r="Y128" i="1"/>
  <c r="S130" i="1"/>
  <c r="T130" i="1"/>
  <c r="L131" i="1"/>
  <c r="O131" i="1" s="1"/>
  <c r="AF128" i="1"/>
  <c r="AG128" i="1" s="1"/>
  <c r="S129" i="1"/>
  <c r="T129" i="1"/>
  <c r="X130" i="1"/>
  <c r="AB130" i="1"/>
  <c r="AC130" i="1" s="1"/>
  <c r="U131" i="1"/>
  <c r="V131" i="1" s="1"/>
  <c r="F133" i="1"/>
  <c r="G133" i="1" s="1"/>
  <c r="E134" i="1"/>
  <c r="AF126" i="1"/>
  <c r="AG126" i="1" s="1"/>
  <c r="O130" i="1"/>
  <c r="AH128" i="1"/>
  <c r="K132" i="1"/>
  <c r="J132" i="1"/>
  <c r="I132" i="1"/>
  <c r="Q132" i="1"/>
  <c r="R132" i="1" s="1"/>
  <c r="M131" i="1" l="1"/>
  <c r="P131" i="1" s="1"/>
  <c r="S131" i="1" s="1"/>
  <c r="U132" i="1"/>
  <c r="V132" i="1" s="1"/>
  <c r="E135" i="1"/>
  <c r="F134" i="1"/>
  <c r="G134" i="1" s="1"/>
  <c r="W129" i="1"/>
  <c r="AD129" i="1"/>
  <c r="L132" i="1"/>
  <c r="O132" i="1" s="1"/>
  <c r="K133" i="1"/>
  <c r="I133" i="1"/>
  <c r="Q133" i="1"/>
  <c r="R133" i="1" s="1"/>
  <c r="J133" i="1"/>
  <c r="X131" i="1"/>
  <c r="AB131" i="1"/>
  <c r="AC131" i="1" s="1"/>
  <c r="W130" i="1"/>
  <c r="AA130" i="1" s="1"/>
  <c r="AD130" i="1"/>
  <c r="AE130" i="1" s="1"/>
  <c r="T131" i="1" l="1"/>
  <c r="W131" i="1" s="1"/>
  <c r="Z130" i="1"/>
  <c r="AE129" i="1"/>
  <c r="AH129" i="1"/>
  <c r="AA129" i="1"/>
  <c r="Z129" i="1"/>
  <c r="Y129" i="1"/>
  <c r="F135" i="1"/>
  <c r="G135" i="1" s="1"/>
  <c r="E136" i="1"/>
  <c r="L133" i="1"/>
  <c r="M133" i="1" s="1"/>
  <c r="P133" i="1" s="1"/>
  <c r="M132" i="1"/>
  <c r="P132" i="1" s="1"/>
  <c r="U133" i="1"/>
  <c r="V133" i="1" s="1"/>
  <c r="AH130" i="1"/>
  <c r="AF130" i="1"/>
  <c r="AG130" i="1" s="1"/>
  <c r="Y130" i="1"/>
  <c r="K134" i="1"/>
  <c r="I134" i="1"/>
  <c r="Q134" i="1"/>
  <c r="R134" i="1" s="1"/>
  <c r="J134" i="1"/>
  <c r="X132" i="1"/>
  <c r="AB132" i="1"/>
  <c r="AC132" i="1" s="1"/>
  <c r="AA131" i="1" l="1"/>
  <c r="Z131" i="1"/>
  <c r="AD131" i="1"/>
  <c r="AE131" i="1" s="1"/>
  <c r="S133" i="1"/>
  <c r="T133" i="1"/>
  <c r="W133" i="1" s="1"/>
  <c r="AA133" i="1" s="1"/>
  <c r="O133" i="1"/>
  <c r="U134" i="1"/>
  <c r="V134" i="1" s="1"/>
  <c r="Y131" i="1"/>
  <c r="AF129" i="1"/>
  <c r="AG129" i="1" s="1"/>
  <c r="AF131" i="1"/>
  <c r="AG131" i="1" s="1"/>
  <c r="E137" i="1"/>
  <c r="F136" i="1"/>
  <c r="G136" i="1" s="1"/>
  <c r="L134" i="1"/>
  <c r="M134" i="1" s="1"/>
  <c r="P134" i="1" s="1"/>
  <c r="O134" i="1"/>
  <c r="X133" i="1"/>
  <c r="AB133" i="1"/>
  <c r="AC133" i="1" s="1"/>
  <c r="S132" i="1"/>
  <c r="T132" i="1"/>
  <c r="K135" i="1"/>
  <c r="I135" i="1"/>
  <c r="Q135" i="1"/>
  <c r="R135" i="1" s="1"/>
  <c r="J135" i="1"/>
  <c r="AH131" i="1"/>
  <c r="S134" i="1" l="1"/>
  <c r="T134" i="1"/>
  <c r="Z133" i="1"/>
  <c r="Y133" i="1"/>
  <c r="AD133" i="1"/>
  <c r="AE133" i="1" s="1"/>
  <c r="L135" i="1"/>
  <c r="O135" i="1" s="1"/>
  <c r="W132" i="1"/>
  <c r="AD132" i="1"/>
  <c r="F137" i="1"/>
  <c r="G137" i="1" s="1"/>
  <c r="E138" i="1"/>
  <c r="U135" i="1"/>
  <c r="V135" i="1" s="1"/>
  <c r="K136" i="1"/>
  <c r="Q136" i="1"/>
  <c r="R136" i="1" s="1"/>
  <c r="I136" i="1"/>
  <c r="J136" i="1"/>
  <c r="X134" i="1"/>
  <c r="AB134" i="1"/>
  <c r="AC134" i="1" s="1"/>
  <c r="M135" i="1" l="1"/>
  <c r="P135" i="1" s="1"/>
  <c r="S135" i="1" s="1"/>
  <c r="U136" i="1"/>
  <c r="V136" i="1" s="1"/>
  <c r="L136" i="1"/>
  <c r="M136" i="1" s="1"/>
  <c r="P136" i="1" s="1"/>
  <c r="E139" i="1"/>
  <c r="F138" i="1"/>
  <c r="G138" i="1" s="1"/>
  <c r="X135" i="1"/>
  <c r="AB135" i="1"/>
  <c r="AC135" i="1" s="1"/>
  <c r="K137" i="1"/>
  <c r="J137" i="1"/>
  <c r="I137" i="1"/>
  <c r="Q137" i="1"/>
  <c r="R137" i="1" s="1"/>
  <c r="AH133" i="1"/>
  <c r="AE132" i="1"/>
  <c r="AH132" i="1"/>
  <c r="AF133" i="1"/>
  <c r="AG133" i="1" s="1"/>
  <c r="W134" i="1"/>
  <c r="AA134" i="1" s="1"/>
  <c r="AD134" i="1"/>
  <c r="AE134" i="1" s="1"/>
  <c r="AA132" i="1"/>
  <c r="Z132" i="1"/>
  <c r="Y132" i="1"/>
  <c r="T135" i="1" l="1"/>
  <c r="AD135" i="1" s="1"/>
  <c r="AE135" i="1" s="1"/>
  <c r="S136" i="1"/>
  <c r="T136" i="1"/>
  <c r="AF132" i="1"/>
  <c r="AG132" i="1" s="1"/>
  <c r="Y134" i="1"/>
  <c r="U137" i="1"/>
  <c r="V137" i="1" s="1"/>
  <c r="F139" i="1"/>
  <c r="G139" i="1" s="1"/>
  <c r="E140" i="1"/>
  <c r="O136" i="1"/>
  <c r="Z134" i="1"/>
  <c r="W135" i="1"/>
  <c r="AA135" i="1" s="1"/>
  <c r="AF134" i="1"/>
  <c r="AG134" i="1" s="1"/>
  <c r="AH134" i="1"/>
  <c r="L137" i="1"/>
  <c r="M137" i="1" s="1"/>
  <c r="P137" i="1" s="1"/>
  <c r="K138" i="1"/>
  <c r="I138" i="1"/>
  <c r="Q138" i="1"/>
  <c r="R138" i="1" s="1"/>
  <c r="J138" i="1"/>
  <c r="X136" i="1"/>
  <c r="AB136" i="1"/>
  <c r="AC136" i="1" s="1"/>
  <c r="O137" i="1" l="1"/>
  <c r="Y135" i="1"/>
  <c r="AH135" i="1"/>
  <c r="S137" i="1"/>
  <c r="T137" i="1"/>
  <c r="L138" i="1"/>
  <c r="O138" i="1" s="1"/>
  <c r="Z135" i="1"/>
  <c r="X137" i="1"/>
  <c r="AB137" i="1"/>
  <c r="AC137" i="1" s="1"/>
  <c r="U138" i="1"/>
  <c r="V138" i="1" s="1"/>
  <c r="AF135" i="1"/>
  <c r="AG135" i="1" s="1"/>
  <c r="E141" i="1"/>
  <c r="F140" i="1"/>
  <c r="G140" i="1" s="1"/>
  <c r="K139" i="1"/>
  <c r="I139" i="1"/>
  <c r="J139" i="1"/>
  <c r="Q139" i="1"/>
  <c r="R139" i="1" s="1"/>
  <c r="W136" i="1"/>
  <c r="AA136" i="1" s="1"/>
  <c r="AD136" i="1"/>
  <c r="AE136" i="1" s="1"/>
  <c r="U139" i="1" l="1"/>
  <c r="V139" i="1" s="1"/>
  <c r="K140" i="1"/>
  <c r="Q140" i="1"/>
  <c r="R140" i="1" s="1"/>
  <c r="I140" i="1"/>
  <c r="J140" i="1"/>
  <c r="AH136" i="1"/>
  <c r="L139" i="1"/>
  <c r="M139" i="1" s="1"/>
  <c r="P139" i="1" s="1"/>
  <c r="Z136" i="1"/>
  <c r="X138" i="1"/>
  <c r="AB138" i="1"/>
  <c r="AC138" i="1" s="1"/>
  <c r="M138" i="1"/>
  <c r="P138" i="1" s="1"/>
  <c r="W137" i="1"/>
  <c r="AA137" i="1" s="1"/>
  <c r="AD137" i="1"/>
  <c r="AE137" i="1" s="1"/>
  <c r="AF136" i="1"/>
  <c r="AG136" i="1" s="1"/>
  <c r="F141" i="1"/>
  <c r="G141" i="1" s="1"/>
  <c r="E142" i="1"/>
  <c r="Y136" i="1"/>
  <c r="O139" i="1" l="1"/>
  <c r="S139" i="1"/>
  <c r="T139" i="1"/>
  <c r="K141" i="1"/>
  <c r="Q141" i="1"/>
  <c r="R141" i="1" s="1"/>
  <c r="I141" i="1"/>
  <c r="J141" i="1"/>
  <c r="Z137" i="1"/>
  <c r="AH137" i="1"/>
  <c r="L140" i="1"/>
  <c r="O140" i="1" s="1"/>
  <c r="AF137" i="1"/>
  <c r="AG137" i="1" s="1"/>
  <c r="S138" i="1"/>
  <c r="T138" i="1"/>
  <c r="X139" i="1"/>
  <c r="AB139" i="1"/>
  <c r="AC139" i="1" s="1"/>
  <c r="E143" i="1"/>
  <c r="F142" i="1"/>
  <c r="G142" i="1" s="1"/>
  <c r="Y137" i="1"/>
  <c r="U140" i="1"/>
  <c r="V140" i="1" s="1"/>
  <c r="U141" i="1" l="1"/>
  <c r="V141" i="1" s="1"/>
  <c r="K142" i="1"/>
  <c r="J142" i="1"/>
  <c r="I142" i="1"/>
  <c r="Q142" i="1"/>
  <c r="R142" i="1" s="1"/>
  <c r="X140" i="1"/>
  <c r="AB140" i="1"/>
  <c r="AC140" i="1" s="1"/>
  <c r="L141" i="1"/>
  <c r="O141" i="1" s="1"/>
  <c r="W139" i="1"/>
  <c r="AA139" i="1" s="1"/>
  <c r="AD139" i="1"/>
  <c r="AE139" i="1" s="1"/>
  <c r="M140" i="1"/>
  <c r="P140" i="1" s="1"/>
  <c r="F143" i="1"/>
  <c r="G143" i="1" s="1"/>
  <c r="E144" i="1"/>
  <c r="W138" i="1"/>
  <c r="AD138" i="1"/>
  <c r="AF139" i="1" l="1"/>
  <c r="AG139" i="1" s="1"/>
  <c r="Y139" i="1"/>
  <c r="M141" i="1"/>
  <c r="P141" i="1" s="1"/>
  <c r="E145" i="1"/>
  <c r="F144" i="1"/>
  <c r="G144" i="1" s="1"/>
  <c r="U142" i="1"/>
  <c r="V142" i="1" s="1"/>
  <c r="X141" i="1"/>
  <c r="AB141" i="1"/>
  <c r="AC141" i="1" s="1"/>
  <c r="AE138" i="1"/>
  <c r="AH138" i="1"/>
  <c r="K143" i="1"/>
  <c r="Q143" i="1"/>
  <c r="R143" i="1" s="1"/>
  <c r="J143" i="1"/>
  <c r="I143" i="1"/>
  <c r="AA138" i="1"/>
  <c r="Y138" i="1"/>
  <c r="Z138" i="1"/>
  <c r="S140" i="1"/>
  <c r="T140" i="1"/>
  <c r="Z139" i="1"/>
  <c r="L142" i="1"/>
  <c r="M142" i="1" s="1"/>
  <c r="P142" i="1" s="1"/>
  <c r="O142" i="1"/>
  <c r="AH139" i="1"/>
  <c r="S142" i="1" l="1"/>
  <c r="T142" i="1"/>
  <c r="U143" i="1"/>
  <c r="V143" i="1" s="1"/>
  <c r="X142" i="1"/>
  <c r="AB142" i="1"/>
  <c r="AC142" i="1" s="1"/>
  <c r="W140" i="1"/>
  <c r="AD140" i="1"/>
  <c r="F145" i="1"/>
  <c r="G145" i="1" s="1"/>
  <c r="E146" i="1"/>
  <c r="S141" i="1"/>
  <c r="T141" i="1"/>
  <c r="L143" i="1"/>
  <c r="M143" i="1" s="1"/>
  <c r="P143" i="1" s="1"/>
  <c r="AF138" i="1"/>
  <c r="AG138" i="1" s="1"/>
  <c r="K144" i="1"/>
  <c r="Q144" i="1"/>
  <c r="R144" i="1" s="1"/>
  <c r="I144" i="1"/>
  <c r="J144" i="1"/>
  <c r="S143" i="1" l="1"/>
  <c r="T143" i="1"/>
  <c r="U144" i="1"/>
  <c r="V144" i="1" s="1"/>
  <c r="O143" i="1"/>
  <c r="K145" i="1"/>
  <c r="J145" i="1"/>
  <c r="Q145" i="1"/>
  <c r="R145" i="1" s="1"/>
  <c r="I145" i="1"/>
  <c r="AE140" i="1"/>
  <c r="AH140" i="1"/>
  <c r="AA140" i="1"/>
  <c r="Z140" i="1"/>
  <c r="Y140" i="1"/>
  <c r="X143" i="1"/>
  <c r="AB143" i="1"/>
  <c r="AC143" i="1" s="1"/>
  <c r="L144" i="1"/>
  <c r="O144" i="1" s="1"/>
  <c r="W142" i="1"/>
  <c r="AA142" i="1" s="1"/>
  <c r="AD142" i="1"/>
  <c r="AE142" i="1" s="1"/>
  <c r="W141" i="1"/>
  <c r="AD141" i="1"/>
  <c r="E147" i="1"/>
  <c r="F146" i="1"/>
  <c r="G146" i="1" s="1"/>
  <c r="M144" i="1" l="1"/>
  <c r="P144" i="1" s="1"/>
  <c r="S144" i="1" s="1"/>
  <c r="Z142" i="1"/>
  <c r="Y142" i="1"/>
  <c r="U145" i="1"/>
  <c r="V145" i="1" s="1"/>
  <c r="X144" i="1"/>
  <c r="AB144" i="1"/>
  <c r="AC144" i="1" s="1"/>
  <c r="AF142" i="1"/>
  <c r="AG142" i="1" s="1"/>
  <c r="L145" i="1"/>
  <c r="M145" i="1" s="1"/>
  <c r="P145" i="1" s="1"/>
  <c r="S145" i="1" s="1"/>
  <c r="T144" i="1"/>
  <c r="AA141" i="1"/>
  <c r="Y141" i="1"/>
  <c r="Z141" i="1"/>
  <c r="F147" i="1"/>
  <c r="G147" i="1" s="1"/>
  <c r="E148" i="1"/>
  <c r="AF140" i="1"/>
  <c r="AG140" i="1" s="1"/>
  <c r="W143" i="1"/>
  <c r="AA143" i="1" s="1"/>
  <c r="AD143" i="1"/>
  <c r="AE143" i="1" s="1"/>
  <c r="K146" i="1"/>
  <c r="J146" i="1"/>
  <c r="I146" i="1"/>
  <c r="Q146" i="1"/>
  <c r="R146" i="1" s="1"/>
  <c r="AE141" i="1"/>
  <c r="AH141" i="1"/>
  <c r="AH142" i="1"/>
  <c r="Z143" i="1"/>
  <c r="O145" i="1" l="1"/>
  <c r="U146" i="1"/>
  <c r="V146" i="1" s="1"/>
  <c r="K147" i="1"/>
  <c r="I147" i="1"/>
  <c r="Q147" i="1"/>
  <c r="R147" i="1" s="1"/>
  <c r="J147" i="1"/>
  <c r="L146" i="1"/>
  <c r="O146" i="1" s="1"/>
  <c r="AF143" i="1"/>
  <c r="AG143" i="1" s="1"/>
  <c r="AH143" i="1"/>
  <c r="Y143" i="1"/>
  <c r="AF141" i="1"/>
  <c r="AG141" i="1" s="1"/>
  <c r="E149" i="1"/>
  <c r="F148" i="1"/>
  <c r="G148" i="1" s="1"/>
  <c r="T145" i="1"/>
  <c r="W144" i="1"/>
  <c r="AA144" i="1" s="1"/>
  <c r="AD144" i="1"/>
  <c r="AE144" i="1" s="1"/>
  <c r="X145" i="1"/>
  <c r="AB145" i="1"/>
  <c r="AC145" i="1" s="1"/>
  <c r="AF144" i="1" l="1"/>
  <c r="AG144" i="1" s="1"/>
  <c r="F149" i="1"/>
  <c r="G149" i="1" s="1"/>
  <c r="E150" i="1"/>
  <c r="Y144" i="1"/>
  <c r="AH144" i="1"/>
  <c r="Z144" i="1"/>
  <c r="M146" i="1"/>
  <c r="P146" i="1" s="1"/>
  <c r="W145" i="1"/>
  <c r="AA145" i="1" s="1"/>
  <c r="AD145" i="1"/>
  <c r="AE145" i="1" s="1"/>
  <c r="K148" i="1"/>
  <c r="Q148" i="1"/>
  <c r="R148" i="1" s="1"/>
  <c r="J148" i="1"/>
  <c r="I148" i="1"/>
  <c r="L147" i="1"/>
  <c r="O147" i="1" s="1"/>
  <c r="U147" i="1"/>
  <c r="V147" i="1" s="1"/>
  <c r="X146" i="1"/>
  <c r="AB146" i="1"/>
  <c r="AC146" i="1" s="1"/>
  <c r="Y145" i="1" l="1"/>
  <c r="M147" i="1"/>
  <c r="P147" i="1" s="1"/>
  <c r="X147" i="1"/>
  <c r="AB147" i="1"/>
  <c r="AC147" i="1" s="1"/>
  <c r="L148" i="1"/>
  <c r="M148" i="1" s="1"/>
  <c r="P148" i="1" s="1"/>
  <c r="S148" i="1" s="1"/>
  <c r="Z145" i="1"/>
  <c r="S146" i="1"/>
  <c r="T146" i="1"/>
  <c r="K149" i="1"/>
  <c r="J149" i="1"/>
  <c r="I149" i="1"/>
  <c r="Q149" i="1"/>
  <c r="R149" i="1" s="1"/>
  <c r="U148" i="1"/>
  <c r="V148" i="1" s="1"/>
  <c r="AF145" i="1"/>
  <c r="AG145" i="1" s="1"/>
  <c r="AH145" i="1"/>
  <c r="E151" i="1"/>
  <c r="F150" i="1"/>
  <c r="G150" i="1" s="1"/>
  <c r="O148" i="1" l="1"/>
  <c r="X148" i="1"/>
  <c r="AB148" i="1"/>
  <c r="AC148" i="1" s="1"/>
  <c r="S147" i="1"/>
  <c r="T147" i="1"/>
  <c r="U149" i="1"/>
  <c r="V149" i="1" s="1"/>
  <c r="W146" i="1"/>
  <c r="AD146" i="1"/>
  <c r="F151" i="1"/>
  <c r="G151" i="1" s="1"/>
  <c r="E152" i="1"/>
  <c r="K150" i="1"/>
  <c r="I150" i="1"/>
  <c r="Q150" i="1"/>
  <c r="R150" i="1" s="1"/>
  <c r="J150" i="1"/>
  <c r="T148" i="1"/>
  <c r="L149" i="1"/>
  <c r="O149" i="1" s="1"/>
  <c r="AA146" i="1" l="1"/>
  <c r="Z146" i="1"/>
  <c r="Y146" i="1"/>
  <c r="U150" i="1"/>
  <c r="V150" i="1" s="1"/>
  <c r="W148" i="1"/>
  <c r="AA148" i="1" s="1"/>
  <c r="AD148" i="1"/>
  <c r="AE148" i="1" s="1"/>
  <c r="E153" i="1"/>
  <c r="F152" i="1"/>
  <c r="G152" i="1" s="1"/>
  <c r="M149" i="1"/>
  <c r="P149" i="1" s="1"/>
  <c r="X149" i="1"/>
  <c r="AB149" i="1"/>
  <c r="AC149" i="1" s="1"/>
  <c r="AH148" i="1"/>
  <c r="K151" i="1"/>
  <c r="J151" i="1"/>
  <c r="Q151" i="1"/>
  <c r="R151" i="1" s="1"/>
  <c r="I151" i="1"/>
  <c r="L150" i="1"/>
  <c r="M150" i="1" s="1"/>
  <c r="P150" i="1" s="1"/>
  <c r="S150" i="1" s="1"/>
  <c r="AE146" i="1"/>
  <c r="AH146" i="1"/>
  <c r="W147" i="1"/>
  <c r="AD147" i="1"/>
  <c r="Y148" i="1"/>
  <c r="Z148" i="1"/>
  <c r="O150" i="1" l="1"/>
  <c r="X150" i="1"/>
  <c r="AB150" i="1"/>
  <c r="AC150" i="1" s="1"/>
  <c r="S149" i="1"/>
  <c r="T149" i="1"/>
  <c r="AF146" i="1"/>
  <c r="AG146" i="1" s="1"/>
  <c r="K152" i="1"/>
  <c r="Q152" i="1"/>
  <c r="R152" i="1" s="1"/>
  <c r="I152" i="1"/>
  <c r="J152" i="1"/>
  <c r="AF148" i="1"/>
  <c r="AG148" i="1" s="1"/>
  <c r="AE147" i="1"/>
  <c r="AH147" i="1"/>
  <c r="U151" i="1"/>
  <c r="V151" i="1" s="1"/>
  <c r="L151" i="1"/>
  <c r="M151" i="1" s="1"/>
  <c r="P151" i="1" s="1"/>
  <c r="AA147" i="1"/>
  <c r="Z147" i="1"/>
  <c r="Y147" i="1"/>
  <c r="F153" i="1"/>
  <c r="G153" i="1" s="1"/>
  <c r="E154" i="1"/>
  <c r="T150" i="1"/>
  <c r="S151" i="1" l="1"/>
  <c r="T151" i="1"/>
  <c r="W150" i="1"/>
  <c r="AA150" i="1" s="1"/>
  <c r="AD150" i="1"/>
  <c r="AE150" i="1" s="1"/>
  <c r="E155" i="1"/>
  <c r="F154" i="1"/>
  <c r="G154" i="1" s="1"/>
  <c r="O151" i="1"/>
  <c r="U152" i="1"/>
  <c r="V152" i="1" s="1"/>
  <c r="W149" i="1"/>
  <c r="AD149" i="1"/>
  <c r="L152" i="1"/>
  <c r="M152" i="1" s="1"/>
  <c r="P152" i="1" s="1"/>
  <c r="AH150" i="1"/>
  <c r="K153" i="1"/>
  <c r="Q153" i="1"/>
  <c r="R153" i="1" s="1"/>
  <c r="I153" i="1"/>
  <c r="J153" i="1"/>
  <c r="X151" i="1"/>
  <c r="AB151" i="1"/>
  <c r="AC151" i="1" s="1"/>
  <c r="AF147" i="1"/>
  <c r="AG147" i="1" s="1"/>
  <c r="Z150" i="1"/>
  <c r="Y150" i="1"/>
  <c r="S152" i="1" l="1"/>
  <c r="T152" i="1"/>
  <c r="L153" i="1"/>
  <c r="M153" i="1" s="1"/>
  <c r="P153" i="1" s="1"/>
  <c r="AE149" i="1"/>
  <c r="AH149" i="1"/>
  <c r="AF150" i="1"/>
  <c r="AG150" i="1" s="1"/>
  <c r="O152" i="1"/>
  <c r="AA149" i="1"/>
  <c r="Y149" i="1"/>
  <c r="Z149" i="1"/>
  <c r="K154" i="1"/>
  <c r="J154" i="1"/>
  <c r="I154" i="1"/>
  <c r="Q154" i="1"/>
  <c r="R154" i="1" s="1"/>
  <c r="X152" i="1"/>
  <c r="AB152" i="1"/>
  <c r="AC152" i="1" s="1"/>
  <c r="W151" i="1"/>
  <c r="AA151" i="1" s="1"/>
  <c r="AD151" i="1"/>
  <c r="AE151" i="1" s="1"/>
  <c r="U153" i="1"/>
  <c r="V153" i="1" s="1"/>
  <c r="F155" i="1"/>
  <c r="G155" i="1" s="1"/>
  <c r="E156" i="1"/>
  <c r="Y151" i="1" l="1"/>
  <c r="Z151" i="1"/>
  <c r="S153" i="1"/>
  <c r="T153" i="1"/>
  <c r="X153" i="1"/>
  <c r="AB153" i="1"/>
  <c r="AC153" i="1" s="1"/>
  <c r="K155" i="1"/>
  <c r="Q155" i="1"/>
  <c r="R155" i="1" s="1"/>
  <c r="I155" i="1"/>
  <c r="J155" i="1"/>
  <c r="L154" i="1"/>
  <c r="M154" i="1" s="1"/>
  <c r="P154" i="1" s="1"/>
  <c r="O153" i="1"/>
  <c r="AH151" i="1"/>
  <c r="W152" i="1"/>
  <c r="AA152" i="1" s="1"/>
  <c r="AD152" i="1"/>
  <c r="AE152" i="1" s="1"/>
  <c r="AF151" i="1"/>
  <c r="AG151" i="1" s="1"/>
  <c r="E157" i="1"/>
  <c r="F156" i="1"/>
  <c r="G156" i="1" s="1"/>
  <c r="U154" i="1"/>
  <c r="V154" i="1" s="1"/>
  <c r="AF149" i="1"/>
  <c r="AG149" i="1" s="1"/>
  <c r="S154" i="1" l="1"/>
  <c r="T154" i="1"/>
  <c r="K156" i="1"/>
  <c r="Q156" i="1"/>
  <c r="R156" i="1" s="1"/>
  <c r="I156" i="1"/>
  <c r="J156" i="1"/>
  <c r="Y152" i="1"/>
  <c r="Z152" i="1"/>
  <c r="U155" i="1"/>
  <c r="V155" i="1" s="1"/>
  <c r="F157" i="1"/>
  <c r="G157" i="1" s="1"/>
  <c r="E158" i="1"/>
  <c r="AF152" i="1"/>
  <c r="AG152" i="1"/>
  <c r="O154" i="1"/>
  <c r="AH152" i="1"/>
  <c r="W153" i="1"/>
  <c r="AA153" i="1" s="1"/>
  <c r="AD153" i="1"/>
  <c r="AE153" i="1" s="1"/>
  <c r="X154" i="1"/>
  <c r="AB154" i="1"/>
  <c r="AC154" i="1" s="1"/>
  <c r="L155" i="1"/>
  <c r="O155" i="1" s="1"/>
  <c r="AF153" i="1" l="1"/>
  <c r="AG153" i="1" s="1"/>
  <c r="E159" i="1"/>
  <c r="F158" i="1"/>
  <c r="G158" i="1" s="1"/>
  <c r="M155" i="1"/>
  <c r="P155" i="1" s="1"/>
  <c r="U156" i="1"/>
  <c r="V156" i="1" s="1"/>
  <c r="K157" i="1"/>
  <c r="Q157" i="1"/>
  <c r="R157" i="1" s="1"/>
  <c r="J157" i="1"/>
  <c r="I157" i="1"/>
  <c r="X155" i="1"/>
  <c r="AB155" i="1"/>
  <c r="AC155" i="1" s="1"/>
  <c r="Y153" i="1"/>
  <c r="L156" i="1"/>
  <c r="O156" i="1" s="1"/>
  <c r="W154" i="1"/>
  <c r="AA154" i="1" s="1"/>
  <c r="AD154" i="1"/>
  <c r="AE154" i="1" s="1"/>
  <c r="Z153" i="1"/>
  <c r="AH153" i="1"/>
  <c r="Z154" i="1" l="1"/>
  <c r="M156" i="1"/>
  <c r="P156" i="1" s="1"/>
  <c r="S156" i="1" s="1"/>
  <c r="Y154" i="1"/>
  <c r="AF154" i="1"/>
  <c r="AG154" i="1" s="1"/>
  <c r="X156" i="1"/>
  <c r="AB156" i="1"/>
  <c r="AC156" i="1" s="1"/>
  <c r="L157" i="1"/>
  <c r="M157" i="1" s="1"/>
  <c r="P157" i="1" s="1"/>
  <c r="T156" i="1"/>
  <c r="F159" i="1"/>
  <c r="G159" i="1" s="1"/>
  <c r="E160" i="1"/>
  <c r="U157" i="1"/>
  <c r="V157" i="1" s="1"/>
  <c r="S155" i="1"/>
  <c r="T155" i="1"/>
  <c r="AH154" i="1"/>
  <c r="K158" i="1"/>
  <c r="J158" i="1"/>
  <c r="Q158" i="1"/>
  <c r="R158" i="1" s="1"/>
  <c r="I158" i="1"/>
  <c r="S157" i="1" l="1"/>
  <c r="T157" i="1"/>
  <c r="W156" i="1"/>
  <c r="AA156" i="1" s="1"/>
  <c r="AD156" i="1"/>
  <c r="AE156" i="1" s="1"/>
  <c r="W155" i="1"/>
  <c r="AD155" i="1"/>
  <c r="U158" i="1"/>
  <c r="V158" i="1" s="1"/>
  <c r="O157" i="1"/>
  <c r="Z156" i="1"/>
  <c r="L158" i="1"/>
  <c r="M158" i="1" s="1"/>
  <c r="P158" i="1" s="1"/>
  <c r="E161" i="1"/>
  <c r="F160" i="1"/>
  <c r="G160" i="1" s="1"/>
  <c r="X157" i="1"/>
  <c r="AB157" i="1"/>
  <c r="AC157" i="1" s="1"/>
  <c r="K159" i="1"/>
  <c r="I159" i="1"/>
  <c r="J159" i="1"/>
  <c r="Q159" i="1"/>
  <c r="R159" i="1" s="1"/>
  <c r="Y156" i="1" l="1"/>
  <c r="O158" i="1"/>
  <c r="S158" i="1"/>
  <c r="T158" i="1"/>
  <c r="U159" i="1"/>
  <c r="V159" i="1" s="1"/>
  <c r="L159" i="1"/>
  <c r="O159" i="1" s="1"/>
  <c r="AA155" i="1"/>
  <c r="Z155" i="1"/>
  <c r="Y155" i="1"/>
  <c r="F161" i="1"/>
  <c r="G161" i="1" s="1"/>
  <c r="E162" i="1"/>
  <c r="K160" i="1"/>
  <c r="J160" i="1"/>
  <c r="Q160" i="1"/>
  <c r="R160" i="1" s="1"/>
  <c r="I160" i="1"/>
  <c r="X158" i="1"/>
  <c r="AB158" i="1"/>
  <c r="AC158" i="1" s="1"/>
  <c r="AH156" i="1"/>
  <c r="W157" i="1"/>
  <c r="AA157" i="1" s="1"/>
  <c r="AD157" i="1"/>
  <c r="AE157" i="1" s="1"/>
  <c r="AE155" i="1"/>
  <c r="AH155" i="1"/>
  <c r="AF156" i="1"/>
  <c r="AG156" i="1" s="1"/>
  <c r="M159" i="1" l="1"/>
  <c r="P159" i="1" s="1"/>
  <c r="E163" i="1"/>
  <c r="F162" i="1"/>
  <c r="G162" i="1" s="1"/>
  <c r="U160" i="1"/>
  <c r="V160" i="1" s="1"/>
  <c r="Y157" i="1"/>
  <c r="K161" i="1"/>
  <c r="I161" i="1"/>
  <c r="Q161" i="1"/>
  <c r="R161" i="1" s="1"/>
  <c r="J161" i="1"/>
  <c r="X159" i="1"/>
  <c r="AB159" i="1"/>
  <c r="AC159" i="1" s="1"/>
  <c r="AF155" i="1"/>
  <c r="AG155" i="1" s="1"/>
  <c r="L160" i="1"/>
  <c r="M160" i="1" s="1"/>
  <c r="P160" i="1" s="1"/>
  <c r="Z157" i="1"/>
  <c r="AH157" i="1"/>
  <c r="W158" i="1"/>
  <c r="AA158" i="1" s="1"/>
  <c r="AD158" i="1"/>
  <c r="AE158" i="1" s="1"/>
  <c r="AF157" i="1"/>
  <c r="AG157" i="1" s="1"/>
  <c r="S160" i="1" l="1"/>
  <c r="T160" i="1"/>
  <c r="L161" i="1"/>
  <c r="O161" i="1" s="1"/>
  <c r="Y158" i="1"/>
  <c r="U161" i="1"/>
  <c r="V161" i="1" s="1"/>
  <c r="F163" i="1"/>
  <c r="G163" i="1" s="1"/>
  <c r="E164" i="1"/>
  <c r="AF158" i="1"/>
  <c r="AG158" i="1" s="1"/>
  <c r="Z158" i="1"/>
  <c r="X160" i="1"/>
  <c r="AB160" i="1"/>
  <c r="AC160" i="1" s="1"/>
  <c r="S159" i="1"/>
  <c r="T159" i="1"/>
  <c r="O160" i="1"/>
  <c r="M161" i="1"/>
  <c r="P161" i="1" s="1"/>
  <c r="S161" i="1" s="1"/>
  <c r="AH158" i="1"/>
  <c r="K162" i="1"/>
  <c r="J162" i="1"/>
  <c r="I162" i="1"/>
  <c r="Q162" i="1"/>
  <c r="R162" i="1" s="1"/>
  <c r="T161" i="1" l="1"/>
  <c r="X161" i="1"/>
  <c r="AB161" i="1"/>
  <c r="AC161" i="1" s="1"/>
  <c r="U162" i="1"/>
  <c r="V162" i="1" s="1"/>
  <c r="L162" i="1"/>
  <c r="M162" i="1" s="1"/>
  <c r="P162" i="1" s="1"/>
  <c r="W159" i="1"/>
  <c r="AD159" i="1"/>
  <c r="E165" i="1"/>
  <c r="F164" i="1"/>
  <c r="G164" i="1" s="1"/>
  <c r="W160" i="1"/>
  <c r="AA160" i="1" s="1"/>
  <c r="AD160" i="1"/>
  <c r="AE160" i="1" s="1"/>
  <c r="K163" i="1"/>
  <c r="J163" i="1"/>
  <c r="I163" i="1"/>
  <c r="Q163" i="1"/>
  <c r="R163" i="1" s="1"/>
  <c r="S162" i="1" l="1"/>
  <c r="T162" i="1"/>
  <c r="Y160" i="1"/>
  <c r="L163" i="1"/>
  <c r="O163" i="1" s="1"/>
  <c r="K164" i="1"/>
  <c r="J164" i="1"/>
  <c r="I164" i="1"/>
  <c r="Q164" i="1"/>
  <c r="R164" i="1" s="1"/>
  <c r="O162" i="1"/>
  <c r="AF160" i="1"/>
  <c r="AG160" i="1" s="1"/>
  <c r="X162" i="1"/>
  <c r="AB162" i="1"/>
  <c r="AC162" i="1" s="1"/>
  <c r="AE159" i="1"/>
  <c r="AH159" i="1"/>
  <c r="W161" i="1"/>
  <c r="AA161" i="1" s="1"/>
  <c r="AD161" i="1"/>
  <c r="AE161" i="1" s="1"/>
  <c r="U163" i="1"/>
  <c r="V163" i="1" s="1"/>
  <c r="F165" i="1"/>
  <c r="G165" i="1" s="1"/>
  <c r="E166" i="1"/>
  <c r="M163" i="1"/>
  <c r="P163" i="1" s="1"/>
  <c r="S163" i="1" s="1"/>
  <c r="AA159" i="1"/>
  <c r="Z159" i="1"/>
  <c r="Y159" i="1"/>
  <c r="Z160" i="1"/>
  <c r="AH160" i="1"/>
  <c r="Y161" i="1" l="1"/>
  <c r="Z161" i="1"/>
  <c r="AF161" i="1"/>
  <c r="AG161" i="1" s="1"/>
  <c r="AF159" i="1"/>
  <c r="AG159" i="1" s="1"/>
  <c r="E167" i="1"/>
  <c r="F166" i="1"/>
  <c r="G166" i="1" s="1"/>
  <c r="K165" i="1"/>
  <c r="Q165" i="1"/>
  <c r="R165" i="1" s="1"/>
  <c r="I165" i="1"/>
  <c r="J165" i="1"/>
  <c r="L164" i="1"/>
  <c r="M164" i="1" s="1"/>
  <c r="P164" i="1" s="1"/>
  <c r="T163" i="1"/>
  <c r="AH161" i="1"/>
  <c r="W162" i="1"/>
  <c r="AA162" i="1" s="1"/>
  <c r="AD162" i="1"/>
  <c r="AE162" i="1" s="1"/>
  <c r="X163" i="1"/>
  <c r="AB163" i="1"/>
  <c r="AC163" i="1" s="1"/>
  <c r="U164" i="1"/>
  <c r="V164" i="1" s="1"/>
  <c r="Z162" i="1" l="1"/>
  <c r="S164" i="1"/>
  <c r="T164" i="1"/>
  <c r="W163" i="1"/>
  <c r="AA163" i="1" s="1"/>
  <c r="AD163" i="1"/>
  <c r="AE163" i="1" s="1"/>
  <c r="L165" i="1"/>
  <c r="O165" i="1" s="1"/>
  <c r="K166" i="1"/>
  <c r="J166" i="1"/>
  <c r="I166" i="1"/>
  <c r="Q166" i="1"/>
  <c r="R166" i="1" s="1"/>
  <c r="Y163" i="1"/>
  <c r="AF162" i="1"/>
  <c r="AG162" i="1" s="1"/>
  <c r="Y162" i="1"/>
  <c r="O164" i="1"/>
  <c r="U165" i="1"/>
  <c r="V165" i="1" s="1"/>
  <c r="F167" i="1"/>
  <c r="G167" i="1" s="1"/>
  <c r="E168" i="1"/>
  <c r="X164" i="1"/>
  <c r="AB164" i="1"/>
  <c r="AC164" i="1" s="1"/>
  <c r="AH162" i="1"/>
  <c r="Z163" i="1" l="1"/>
  <c r="M165" i="1"/>
  <c r="P165" i="1" s="1"/>
  <c r="S165" i="1" s="1"/>
  <c r="X165" i="1"/>
  <c r="AB165" i="1"/>
  <c r="AC165" i="1" s="1"/>
  <c r="U166" i="1"/>
  <c r="V166" i="1" s="1"/>
  <c r="AH163" i="1"/>
  <c r="E169" i="1"/>
  <c r="F168" i="1"/>
  <c r="G168" i="1" s="1"/>
  <c r="W164" i="1"/>
  <c r="AA164" i="1" s="1"/>
  <c r="AD164" i="1"/>
  <c r="AE164" i="1" s="1"/>
  <c r="K167" i="1"/>
  <c r="I167" i="1"/>
  <c r="Q167" i="1"/>
  <c r="R167" i="1" s="1"/>
  <c r="J167" i="1"/>
  <c r="L166" i="1"/>
  <c r="M166" i="1" s="1"/>
  <c r="P166" i="1" s="1"/>
  <c r="AF163" i="1"/>
  <c r="AG163" i="1" s="1"/>
  <c r="T165" i="1" l="1"/>
  <c r="O166" i="1"/>
  <c r="S166" i="1"/>
  <c r="T166" i="1"/>
  <c r="L167" i="1"/>
  <c r="O167" i="1" s="1"/>
  <c r="AH164" i="1"/>
  <c r="K168" i="1"/>
  <c r="J168" i="1"/>
  <c r="Q168" i="1"/>
  <c r="R168" i="1" s="1"/>
  <c r="I168" i="1"/>
  <c r="AF164" i="1"/>
  <c r="AG164" i="1" s="1"/>
  <c r="X166" i="1"/>
  <c r="AB166" i="1"/>
  <c r="AC166" i="1" s="1"/>
  <c r="W165" i="1"/>
  <c r="AA165" i="1" s="1"/>
  <c r="AD165" i="1"/>
  <c r="AE165" i="1" s="1"/>
  <c r="U167" i="1"/>
  <c r="V167" i="1" s="1"/>
  <c r="F169" i="1"/>
  <c r="G169" i="1" s="1"/>
  <c r="E170" i="1"/>
  <c r="Y164" i="1"/>
  <c r="M167" i="1"/>
  <c r="P167" i="1" s="1"/>
  <c r="S167" i="1" s="1"/>
  <c r="Y165" i="1"/>
  <c r="Z165" i="1"/>
  <c r="Z164" i="1"/>
  <c r="AH165" i="1" l="1"/>
  <c r="X167" i="1"/>
  <c r="AB167" i="1"/>
  <c r="AC167" i="1" s="1"/>
  <c r="T167" i="1"/>
  <c r="U168" i="1"/>
  <c r="V168" i="1" s="1"/>
  <c r="E171" i="1"/>
  <c r="F170" i="1"/>
  <c r="G170" i="1" s="1"/>
  <c r="AF165" i="1"/>
  <c r="AG165" i="1" s="1"/>
  <c r="L168" i="1"/>
  <c r="O168" i="1" s="1"/>
  <c r="K169" i="1"/>
  <c r="J169" i="1"/>
  <c r="I169" i="1"/>
  <c r="Q169" i="1"/>
  <c r="R169" i="1" s="1"/>
  <c r="W166" i="1"/>
  <c r="AA166" i="1" s="1"/>
  <c r="AD166" i="1"/>
  <c r="AE166" i="1" s="1"/>
  <c r="AH166" i="1" l="1"/>
  <c r="L169" i="1"/>
  <c r="O169" i="1" s="1"/>
  <c r="F171" i="1"/>
  <c r="G171" i="1" s="1"/>
  <c r="E172" i="1"/>
  <c r="Z166" i="1"/>
  <c r="K170" i="1"/>
  <c r="J170" i="1"/>
  <c r="Q170" i="1"/>
  <c r="R170" i="1" s="1"/>
  <c r="I170" i="1"/>
  <c r="M168" i="1"/>
  <c r="P168" i="1" s="1"/>
  <c r="W167" i="1"/>
  <c r="AA167" i="1" s="1"/>
  <c r="AD167" i="1"/>
  <c r="AE167" i="1" s="1"/>
  <c r="X168" i="1"/>
  <c r="AB168" i="1"/>
  <c r="AC168" i="1" s="1"/>
  <c r="U169" i="1"/>
  <c r="V169" i="1" s="1"/>
  <c r="AF166" i="1"/>
  <c r="AG166" i="1" s="1"/>
  <c r="M169" i="1"/>
  <c r="P169" i="1" s="1"/>
  <c r="S169" i="1" s="1"/>
  <c r="Y166" i="1"/>
  <c r="Z167" i="1"/>
  <c r="Y167" i="1" l="1"/>
  <c r="L170" i="1"/>
  <c r="O170" i="1" s="1"/>
  <c r="E173" i="1"/>
  <c r="F172" i="1"/>
  <c r="G172" i="1" s="1"/>
  <c r="T169" i="1"/>
  <c r="S168" i="1"/>
  <c r="T168" i="1"/>
  <c r="K171" i="1"/>
  <c r="I171" i="1"/>
  <c r="J171" i="1"/>
  <c r="Q171" i="1"/>
  <c r="R171" i="1" s="1"/>
  <c r="AF167" i="1"/>
  <c r="AG167" i="1" s="1"/>
  <c r="M170" i="1"/>
  <c r="P170" i="1" s="1"/>
  <c r="S170" i="1" s="1"/>
  <c r="X169" i="1"/>
  <c r="AB169" i="1"/>
  <c r="AC169" i="1" s="1"/>
  <c r="AH167" i="1"/>
  <c r="U170" i="1"/>
  <c r="V170" i="1" s="1"/>
  <c r="T170" i="1" l="1"/>
  <c r="W170" i="1" s="1"/>
  <c r="AA170" i="1" s="1"/>
  <c r="X170" i="1"/>
  <c r="AB170" i="1"/>
  <c r="AC170" i="1" s="1"/>
  <c r="AD170" i="1" s="1"/>
  <c r="AE170" i="1" s="1"/>
  <c r="U171" i="1"/>
  <c r="V171" i="1" s="1"/>
  <c r="F173" i="1"/>
  <c r="G173" i="1" s="1"/>
  <c r="E174" i="1"/>
  <c r="L171" i="1"/>
  <c r="O171" i="1" s="1"/>
  <c r="W168" i="1"/>
  <c r="AD168" i="1"/>
  <c r="W169" i="1"/>
  <c r="AA169" i="1" s="1"/>
  <c r="AD169" i="1"/>
  <c r="AE169" i="1" s="1"/>
  <c r="K172" i="1"/>
  <c r="Q172" i="1"/>
  <c r="R172" i="1" s="1"/>
  <c r="I172" i="1"/>
  <c r="J172" i="1"/>
  <c r="M171" i="1"/>
  <c r="P171" i="1" s="1"/>
  <c r="S171" i="1" s="1"/>
  <c r="AH169" i="1" l="1"/>
  <c r="AF170" i="1"/>
  <c r="AG170" i="1" s="1"/>
  <c r="L172" i="1"/>
  <c r="O172" i="1" s="1"/>
  <c r="T171" i="1"/>
  <c r="U172" i="1"/>
  <c r="V172" i="1" s="1"/>
  <c r="X171" i="1"/>
  <c r="AB171" i="1"/>
  <c r="AC171" i="1" s="1"/>
  <c r="AE168" i="1"/>
  <c r="AH168" i="1"/>
  <c r="AA168" i="1"/>
  <c r="Z168" i="1"/>
  <c r="Y168" i="1"/>
  <c r="E175" i="1"/>
  <c r="F174" i="1"/>
  <c r="G174" i="1" s="1"/>
  <c r="Z169" i="1"/>
  <c r="AH170" i="1"/>
  <c r="AF169" i="1"/>
  <c r="AG169" i="1" s="1"/>
  <c r="K173" i="1"/>
  <c r="Q173" i="1"/>
  <c r="R173" i="1" s="1"/>
  <c r="J173" i="1"/>
  <c r="I173" i="1"/>
  <c r="Y169" i="1"/>
  <c r="Z170" i="1"/>
  <c r="Y170" i="1"/>
  <c r="M172" i="1" l="1"/>
  <c r="P172" i="1" s="1"/>
  <c r="S172" i="1" s="1"/>
  <c r="L173" i="1"/>
  <c r="M173" i="1" s="1"/>
  <c r="P173" i="1" s="1"/>
  <c r="K174" i="1"/>
  <c r="J174" i="1"/>
  <c r="I174" i="1"/>
  <c r="Q174" i="1"/>
  <c r="R174" i="1" s="1"/>
  <c r="AF168" i="1"/>
  <c r="AG168" i="1" s="1"/>
  <c r="X172" i="1"/>
  <c r="AB172" i="1"/>
  <c r="AC172" i="1" s="1"/>
  <c r="W171" i="1"/>
  <c r="AA171" i="1" s="1"/>
  <c r="AD171" i="1"/>
  <c r="AE171" i="1" s="1"/>
  <c r="U173" i="1"/>
  <c r="V173" i="1" s="1"/>
  <c r="F175" i="1"/>
  <c r="G175" i="1" s="1"/>
  <c r="E176" i="1"/>
  <c r="Z171" i="1"/>
  <c r="AH171" i="1" l="1"/>
  <c r="T172" i="1"/>
  <c r="Y171" i="1"/>
  <c r="S173" i="1"/>
  <c r="T173" i="1"/>
  <c r="E177" i="1"/>
  <c r="F176" i="1"/>
  <c r="G176" i="1" s="1"/>
  <c r="AF171" i="1"/>
  <c r="AG171" i="1" s="1"/>
  <c r="O173" i="1"/>
  <c r="K175" i="1"/>
  <c r="Q175" i="1"/>
  <c r="R175" i="1" s="1"/>
  <c r="I175" i="1"/>
  <c r="J175" i="1"/>
  <c r="L174" i="1"/>
  <c r="M174" i="1" s="1"/>
  <c r="P174" i="1" s="1"/>
  <c r="W172" i="1"/>
  <c r="AA172" i="1" s="1"/>
  <c r="AD172" i="1"/>
  <c r="AE172" i="1" s="1"/>
  <c r="X173" i="1"/>
  <c r="AB173" i="1"/>
  <c r="AC173" i="1" s="1"/>
  <c r="U174" i="1"/>
  <c r="V174" i="1" s="1"/>
  <c r="AH172" i="1" l="1"/>
  <c r="S174" i="1"/>
  <c r="T174" i="1"/>
  <c r="AF172" i="1"/>
  <c r="AG172" i="1" s="1"/>
  <c r="O174" i="1"/>
  <c r="Z172" i="1"/>
  <c r="X174" i="1"/>
  <c r="AB174" i="1"/>
  <c r="AC174" i="1" s="1"/>
  <c r="L175" i="1"/>
  <c r="O175" i="1" s="1"/>
  <c r="F177" i="1"/>
  <c r="G177" i="1" s="1"/>
  <c r="E178" i="1"/>
  <c r="W173" i="1"/>
  <c r="AA173" i="1" s="1"/>
  <c r="AD173" i="1"/>
  <c r="AE173" i="1" s="1"/>
  <c r="U175" i="1"/>
  <c r="V175" i="1" s="1"/>
  <c r="Y172" i="1"/>
  <c r="K176" i="1"/>
  <c r="I176" i="1"/>
  <c r="J176" i="1"/>
  <c r="Q176" i="1"/>
  <c r="R176" i="1" s="1"/>
  <c r="X175" i="1" l="1"/>
  <c r="AB175" i="1"/>
  <c r="AC175" i="1" s="1"/>
  <c r="Y173" i="1"/>
  <c r="M175" i="1"/>
  <c r="P175" i="1" s="1"/>
  <c r="K177" i="1"/>
  <c r="Q177" i="1"/>
  <c r="R177" i="1" s="1"/>
  <c r="J177" i="1"/>
  <c r="I177" i="1"/>
  <c r="U176" i="1"/>
  <c r="V176" i="1" s="1"/>
  <c r="Z173" i="1"/>
  <c r="AH173" i="1"/>
  <c r="AF173" i="1"/>
  <c r="AG173" i="1" s="1"/>
  <c r="W174" i="1"/>
  <c r="AA174" i="1" s="1"/>
  <c r="AD174" i="1"/>
  <c r="AE174" i="1" s="1"/>
  <c r="L176" i="1"/>
  <c r="M176" i="1" s="1"/>
  <c r="P176" i="1" s="1"/>
  <c r="E179" i="1"/>
  <c r="F178" i="1"/>
  <c r="G178" i="1" s="1"/>
  <c r="O176" i="1" l="1"/>
  <c r="S176" i="1"/>
  <c r="T176" i="1"/>
  <c r="AF174" i="1"/>
  <c r="AG174" i="1" s="1"/>
  <c r="L177" i="1"/>
  <c r="O177" i="1" s="1"/>
  <c r="F179" i="1"/>
  <c r="G179" i="1" s="1"/>
  <c r="E180" i="1"/>
  <c r="Z174" i="1"/>
  <c r="U177" i="1"/>
  <c r="V177" i="1" s="1"/>
  <c r="K178" i="1"/>
  <c r="J178" i="1"/>
  <c r="I178" i="1"/>
  <c r="Q178" i="1"/>
  <c r="R178" i="1" s="1"/>
  <c r="AH174" i="1"/>
  <c r="Y174" i="1"/>
  <c r="X176" i="1"/>
  <c r="AB176" i="1"/>
  <c r="AC176" i="1" s="1"/>
  <c r="S175" i="1"/>
  <c r="T175" i="1"/>
  <c r="M177" i="1" l="1"/>
  <c r="P177" i="1" s="1"/>
  <c r="S177" i="1" s="1"/>
  <c r="U178" i="1"/>
  <c r="V178" i="1" s="1"/>
  <c r="X177" i="1"/>
  <c r="AB177" i="1"/>
  <c r="AC177" i="1" s="1"/>
  <c r="E181" i="1"/>
  <c r="F180" i="1"/>
  <c r="G180" i="1" s="1"/>
  <c r="K179" i="1"/>
  <c r="J179" i="1"/>
  <c r="I179" i="1"/>
  <c r="Q179" i="1"/>
  <c r="R179" i="1" s="1"/>
  <c r="L178" i="1"/>
  <c r="M178" i="1" s="1"/>
  <c r="P178" i="1" s="1"/>
  <c r="W176" i="1"/>
  <c r="AA176" i="1" s="1"/>
  <c r="AD176" i="1"/>
  <c r="AE176" i="1" s="1"/>
  <c r="W175" i="1"/>
  <c r="AD175" i="1"/>
  <c r="T177" i="1" l="1"/>
  <c r="O178" i="1"/>
  <c r="S178" i="1"/>
  <c r="T178" i="1"/>
  <c r="AE175" i="1"/>
  <c r="AH175" i="1"/>
  <c r="Z176" i="1"/>
  <c r="AA175" i="1"/>
  <c r="Y175" i="1"/>
  <c r="Z175" i="1"/>
  <c r="L179" i="1"/>
  <c r="M179" i="1" s="1"/>
  <c r="P179" i="1" s="1"/>
  <c r="K180" i="1"/>
  <c r="I180" i="1"/>
  <c r="J180" i="1"/>
  <c r="Q180" i="1"/>
  <c r="R180" i="1" s="1"/>
  <c r="Y176" i="1"/>
  <c r="AF176" i="1"/>
  <c r="AG176" i="1" s="1"/>
  <c r="AH176" i="1"/>
  <c r="U179" i="1"/>
  <c r="V179" i="1" s="1"/>
  <c r="W177" i="1"/>
  <c r="AA177" i="1" s="1"/>
  <c r="AD177" i="1"/>
  <c r="AE177" i="1" s="1"/>
  <c r="F181" i="1"/>
  <c r="G181" i="1" s="1"/>
  <c r="E182" i="1"/>
  <c r="X178" i="1"/>
  <c r="AB178" i="1"/>
  <c r="AC178" i="1" s="1"/>
  <c r="S179" i="1" l="1"/>
  <c r="T179" i="1"/>
  <c r="O179" i="1"/>
  <c r="X179" i="1"/>
  <c r="AB179" i="1"/>
  <c r="AC179" i="1" s="1"/>
  <c r="AD179" i="1" s="1"/>
  <c r="AE179" i="1" s="1"/>
  <c r="U180" i="1"/>
  <c r="V180" i="1" s="1"/>
  <c r="AF177" i="1"/>
  <c r="AG177" i="1" s="1"/>
  <c r="L180" i="1"/>
  <c r="O180" i="1"/>
  <c r="AF175" i="1"/>
  <c r="AG175" i="1" s="1"/>
  <c r="K181" i="1"/>
  <c r="Q181" i="1"/>
  <c r="R181" i="1" s="1"/>
  <c r="J181" i="1"/>
  <c r="I181" i="1"/>
  <c r="Y177" i="1"/>
  <c r="M180" i="1"/>
  <c r="P180" i="1" s="1"/>
  <c r="S180" i="1" s="1"/>
  <c r="AH177" i="1"/>
  <c r="W178" i="1"/>
  <c r="AA178" i="1" s="1"/>
  <c r="AD178" i="1"/>
  <c r="AE178" i="1" s="1"/>
  <c r="E183" i="1"/>
  <c r="F182" i="1"/>
  <c r="G182" i="1" s="1"/>
  <c r="W179" i="1"/>
  <c r="AA179" i="1" s="1"/>
  <c r="Z177" i="1"/>
  <c r="AH178" i="1" l="1"/>
  <c r="K182" i="1"/>
  <c r="J182" i="1"/>
  <c r="I182" i="1"/>
  <c r="Q182" i="1"/>
  <c r="R182" i="1" s="1"/>
  <c r="X180" i="1"/>
  <c r="AB180" i="1"/>
  <c r="AC180" i="1" s="1"/>
  <c r="AF179" i="1"/>
  <c r="AG179" i="1" s="1"/>
  <c r="F183" i="1"/>
  <c r="G183" i="1" s="1"/>
  <c r="E184" i="1"/>
  <c r="L181" i="1"/>
  <c r="M181" i="1" s="1"/>
  <c r="P181" i="1" s="1"/>
  <c r="T180" i="1"/>
  <c r="U181" i="1"/>
  <c r="V181" i="1" s="1"/>
  <c r="Y178" i="1"/>
  <c r="AH179" i="1"/>
  <c r="AF178" i="1"/>
  <c r="AG178" i="1" s="1"/>
  <c r="Z178" i="1"/>
  <c r="Z179" i="1"/>
  <c r="Y179" i="1"/>
  <c r="S181" i="1" l="1"/>
  <c r="T181" i="1"/>
  <c r="X181" i="1"/>
  <c r="AB181" i="1"/>
  <c r="AC181" i="1" s="1"/>
  <c r="U182" i="1"/>
  <c r="V182" i="1" s="1"/>
  <c r="W180" i="1"/>
  <c r="AA180" i="1" s="1"/>
  <c r="AD180" i="1"/>
  <c r="AE180" i="1" s="1"/>
  <c r="E185" i="1"/>
  <c r="F184" i="1"/>
  <c r="G184" i="1" s="1"/>
  <c r="K183" i="1"/>
  <c r="I183" i="1"/>
  <c r="J183" i="1"/>
  <c r="Q183" i="1"/>
  <c r="R183" i="1" s="1"/>
  <c r="L182" i="1"/>
  <c r="M182" i="1" s="1"/>
  <c r="P182" i="1" s="1"/>
  <c r="O181" i="1"/>
  <c r="O182" i="1" l="1"/>
  <c r="S182" i="1"/>
  <c r="T182" i="1"/>
  <c r="U183" i="1"/>
  <c r="V183" i="1" s="1"/>
  <c r="K184" i="1"/>
  <c r="Q184" i="1"/>
  <c r="R184" i="1" s="1"/>
  <c r="J184" i="1"/>
  <c r="I184" i="1"/>
  <c r="L183" i="1"/>
  <c r="M183" i="1" s="1"/>
  <c r="P183" i="1" s="1"/>
  <c r="Z180" i="1"/>
  <c r="F185" i="1"/>
  <c r="G185" i="1" s="1"/>
  <c r="E186" i="1"/>
  <c r="AH180" i="1"/>
  <c r="Y180" i="1"/>
  <c r="AF180" i="1"/>
  <c r="AG180" i="1" s="1"/>
  <c r="W181" i="1"/>
  <c r="AA181" i="1" s="1"/>
  <c r="AD181" i="1"/>
  <c r="AE181" i="1" s="1"/>
  <c r="X182" i="1"/>
  <c r="AB182" i="1"/>
  <c r="AC182" i="1" s="1"/>
  <c r="S183" i="1" l="1"/>
  <c r="T183" i="1"/>
  <c r="AF181" i="1"/>
  <c r="AG181" i="1" s="1"/>
  <c r="L184" i="1"/>
  <c r="O184" i="1" s="1"/>
  <c r="X183" i="1"/>
  <c r="AB183" i="1"/>
  <c r="AC183" i="1" s="1"/>
  <c r="Y181" i="1"/>
  <c r="E187" i="1"/>
  <c r="F186" i="1"/>
  <c r="G186" i="1" s="1"/>
  <c r="O183" i="1"/>
  <c r="U184" i="1"/>
  <c r="V184" i="1" s="1"/>
  <c r="AH181" i="1"/>
  <c r="Z181" i="1"/>
  <c r="K185" i="1"/>
  <c r="J185" i="1"/>
  <c r="Q185" i="1"/>
  <c r="R185" i="1" s="1"/>
  <c r="I185" i="1"/>
  <c r="W182" i="1"/>
  <c r="AA182" i="1" s="1"/>
  <c r="AD182" i="1"/>
  <c r="AE182" i="1" s="1"/>
  <c r="M184" i="1"/>
  <c r="P184" i="1" s="1"/>
  <c r="S184" i="1" s="1"/>
  <c r="X184" i="1" l="1"/>
  <c r="AB184" i="1"/>
  <c r="AC184" i="1" s="1"/>
  <c r="L185" i="1"/>
  <c r="O185" i="1" s="1"/>
  <c r="Y182" i="1"/>
  <c r="T184" i="1"/>
  <c r="F187" i="1"/>
  <c r="G187" i="1" s="1"/>
  <c r="E188" i="1"/>
  <c r="AF182" i="1"/>
  <c r="AG182" i="1" s="1"/>
  <c r="Z182" i="1"/>
  <c r="W183" i="1"/>
  <c r="AA183" i="1" s="1"/>
  <c r="AD183" i="1"/>
  <c r="AE183" i="1" s="1"/>
  <c r="U185" i="1"/>
  <c r="V185" i="1" s="1"/>
  <c r="K186" i="1"/>
  <c r="I186" i="1"/>
  <c r="J186" i="1"/>
  <c r="Q186" i="1"/>
  <c r="R186" i="1" s="1"/>
  <c r="AH182" i="1"/>
  <c r="M185" i="1" l="1"/>
  <c r="P185" i="1" s="1"/>
  <c r="X185" i="1"/>
  <c r="AB185" i="1"/>
  <c r="AC185" i="1" s="1"/>
  <c r="Z183" i="1"/>
  <c r="W184" i="1"/>
  <c r="AA184" i="1" s="1"/>
  <c r="AD184" i="1"/>
  <c r="AE184" i="1" s="1"/>
  <c r="U186" i="1"/>
  <c r="V186" i="1" s="1"/>
  <c r="L186" i="1"/>
  <c r="O186" i="1" s="1"/>
  <c r="AF183" i="1"/>
  <c r="AG183" i="1" s="1"/>
  <c r="AH183" i="1"/>
  <c r="E189" i="1"/>
  <c r="F188" i="1"/>
  <c r="G188" i="1" s="1"/>
  <c r="AH184" i="1"/>
  <c r="Y183" i="1"/>
  <c r="K187" i="1"/>
  <c r="Q187" i="1"/>
  <c r="R187" i="1" s="1"/>
  <c r="J187" i="1"/>
  <c r="I187" i="1"/>
  <c r="Z184" i="1"/>
  <c r="Y184" i="1"/>
  <c r="M186" i="1" l="1"/>
  <c r="P186" i="1" s="1"/>
  <c r="S186" i="1" s="1"/>
  <c r="S185" i="1"/>
  <c r="T185" i="1"/>
  <c r="L187" i="1"/>
  <c r="M187" i="1" s="1"/>
  <c r="P187" i="1" s="1"/>
  <c r="K188" i="1"/>
  <c r="J188" i="1"/>
  <c r="I188" i="1"/>
  <c r="Q188" i="1"/>
  <c r="R188" i="1" s="1"/>
  <c r="U187" i="1"/>
  <c r="V187" i="1" s="1"/>
  <c r="X186" i="1"/>
  <c r="AB186" i="1"/>
  <c r="AC186" i="1" s="1"/>
  <c r="F189" i="1"/>
  <c r="G189" i="1" s="1"/>
  <c r="E190" i="1"/>
  <c r="T186" i="1"/>
  <c r="AF184" i="1"/>
  <c r="AG184" i="1" s="1"/>
  <c r="W185" i="1" l="1"/>
  <c r="AD185" i="1"/>
  <c r="S187" i="1"/>
  <c r="T187" i="1"/>
  <c r="E191" i="1"/>
  <c r="F190" i="1"/>
  <c r="G190" i="1" s="1"/>
  <c r="K189" i="1"/>
  <c r="I189" i="1"/>
  <c r="J189" i="1"/>
  <c r="Q189" i="1"/>
  <c r="R189" i="1" s="1"/>
  <c r="L188" i="1"/>
  <c r="M188" i="1" s="1"/>
  <c r="P188" i="1" s="1"/>
  <c r="O187" i="1"/>
  <c r="X187" i="1"/>
  <c r="AB187" i="1"/>
  <c r="AC187" i="1" s="1"/>
  <c r="O188" i="1"/>
  <c r="W186" i="1"/>
  <c r="AA186" i="1" s="1"/>
  <c r="AD186" i="1"/>
  <c r="AE186" i="1" s="1"/>
  <c r="U188" i="1"/>
  <c r="V188" i="1" s="1"/>
  <c r="AE185" i="1" l="1"/>
  <c r="AF185" i="1" s="1"/>
  <c r="AG185" i="1" s="1"/>
  <c r="AH185" i="1"/>
  <c r="AA185" i="1"/>
  <c r="Z185" i="1"/>
  <c r="Y185" i="1"/>
  <c r="S188" i="1"/>
  <c r="T188" i="1"/>
  <c r="AF186" i="1"/>
  <c r="AG186" i="1" s="1"/>
  <c r="U189" i="1"/>
  <c r="V189" i="1" s="1"/>
  <c r="K190" i="1"/>
  <c r="Q190" i="1"/>
  <c r="R190" i="1" s="1"/>
  <c r="J190" i="1"/>
  <c r="I190" i="1"/>
  <c r="Y186" i="1"/>
  <c r="L189" i="1"/>
  <c r="O189" i="1" s="1"/>
  <c r="Z186" i="1"/>
  <c r="X188" i="1"/>
  <c r="AB188" i="1"/>
  <c r="AC188" i="1" s="1"/>
  <c r="M189" i="1"/>
  <c r="P189" i="1" s="1"/>
  <c r="S189" i="1" s="1"/>
  <c r="F191" i="1"/>
  <c r="G191" i="1" s="1"/>
  <c r="E192" i="1"/>
  <c r="W187" i="1"/>
  <c r="AA187" i="1" s="1"/>
  <c r="AD187" i="1"/>
  <c r="AE187" i="1" s="1"/>
  <c r="AH186" i="1"/>
  <c r="AF187" i="1" l="1"/>
  <c r="AG187" i="1" s="1"/>
  <c r="K191" i="1"/>
  <c r="Q191" i="1"/>
  <c r="R191" i="1" s="1"/>
  <c r="J191" i="1"/>
  <c r="I191" i="1"/>
  <c r="T189" i="1"/>
  <c r="L190" i="1"/>
  <c r="O190" i="1" s="1"/>
  <c r="X189" i="1"/>
  <c r="AB189" i="1"/>
  <c r="AC189" i="1" s="1"/>
  <c r="AH187" i="1"/>
  <c r="U190" i="1"/>
  <c r="V190" i="1" s="1"/>
  <c r="Y187" i="1"/>
  <c r="W188" i="1"/>
  <c r="AA188" i="1" s="1"/>
  <c r="AD188" i="1"/>
  <c r="AE188" i="1" s="1"/>
  <c r="E193" i="1"/>
  <c r="F192" i="1"/>
  <c r="G192" i="1" s="1"/>
  <c r="Z188" i="1"/>
  <c r="Z187" i="1"/>
  <c r="Y188" i="1" l="1"/>
  <c r="W189" i="1"/>
  <c r="AA189" i="1" s="1"/>
  <c r="AD189" i="1"/>
  <c r="AE189" i="1" s="1"/>
  <c r="U191" i="1"/>
  <c r="V191" i="1" s="1"/>
  <c r="F193" i="1"/>
  <c r="G193" i="1" s="1"/>
  <c r="E194" i="1"/>
  <c r="X190" i="1"/>
  <c r="AB190" i="1"/>
  <c r="AC190" i="1" s="1"/>
  <c r="M190" i="1"/>
  <c r="P190" i="1" s="1"/>
  <c r="AF188" i="1"/>
  <c r="AG188" i="1" s="1"/>
  <c r="K192" i="1"/>
  <c r="I192" i="1"/>
  <c r="Q192" i="1"/>
  <c r="R192" i="1" s="1"/>
  <c r="J192" i="1"/>
  <c r="AH188" i="1"/>
  <c r="L191" i="1"/>
  <c r="M191" i="1" s="1"/>
  <c r="P191" i="1" s="1"/>
  <c r="Y189" i="1" l="1"/>
  <c r="Z189" i="1"/>
  <c r="S191" i="1"/>
  <c r="T191" i="1"/>
  <c r="X191" i="1"/>
  <c r="AB191" i="1"/>
  <c r="AC191" i="1" s="1"/>
  <c r="L192" i="1"/>
  <c r="O192" i="1" s="1"/>
  <c r="O191" i="1"/>
  <c r="U192" i="1"/>
  <c r="V192" i="1" s="1"/>
  <c r="E195" i="1"/>
  <c r="F194" i="1"/>
  <c r="G194" i="1" s="1"/>
  <c r="AF189" i="1"/>
  <c r="AG189" i="1" s="1"/>
  <c r="M192" i="1"/>
  <c r="P192" i="1" s="1"/>
  <c r="S192" i="1" s="1"/>
  <c r="K193" i="1"/>
  <c r="I193" i="1"/>
  <c r="Q193" i="1"/>
  <c r="R193" i="1" s="1"/>
  <c r="J193" i="1"/>
  <c r="S190" i="1"/>
  <c r="T190" i="1"/>
  <c r="AH189" i="1"/>
  <c r="L193" i="1" l="1"/>
  <c r="O193" i="1" s="1"/>
  <c r="K194" i="1"/>
  <c r="Q194" i="1"/>
  <c r="R194" i="1" s="1"/>
  <c r="I194" i="1"/>
  <c r="J194" i="1"/>
  <c r="T192" i="1"/>
  <c r="U193" i="1"/>
  <c r="V193" i="1" s="1"/>
  <c r="E196" i="1"/>
  <c r="F195" i="1"/>
  <c r="G195" i="1" s="1"/>
  <c r="M193" i="1"/>
  <c r="P193" i="1" s="1"/>
  <c r="S193" i="1" s="1"/>
  <c r="W191" i="1"/>
  <c r="AA191" i="1" s="1"/>
  <c r="AD191" i="1"/>
  <c r="AE191" i="1" s="1"/>
  <c r="W190" i="1"/>
  <c r="AD190" i="1"/>
  <c r="X192" i="1"/>
  <c r="AB192" i="1"/>
  <c r="AC192" i="1" s="1"/>
  <c r="AE190" i="1" l="1"/>
  <c r="AH190" i="1"/>
  <c r="AH191" i="1"/>
  <c r="U194" i="1"/>
  <c r="V194" i="1" s="1"/>
  <c r="K195" i="1"/>
  <c r="Q195" i="1"/>
  <c r="R195" i="1" s="1"/>
  <c r="J195" i="1"/>
  <c r="I195" i="1"/>
  <c r="AA190" i="1"/>
  <c r="Y190" i="1"/>
  <c r="Z190" i="1"/>
  <c r="Z191" i="1"/>
  <c r="E197" i="1"/>
  <c r="F196" i="1"/>
  <c r="G196" i="1" s="1"/>
  <c r="W192" i="1"/>
  <c r="AA192" i="1" s="1"/>
  <c r="AD192" i="1"/>
  <c r="AE192" i="1" s="1"/>
  <c r="AF191" i="1"/>
  <c r="AG191" i="1" s="1"/>
  <c r="Y191" i="1"/>
  <c r="T193" i="1"/>
  <c r="L194" i="1"/>
  <c r="O194" i="1" s="1"/>
  <c r="X193" i="1"/>
  <c r="AB193" i="1"/>
  <c r="AC193" i="1" s="1"/>
  <c r="L195" i="1" l="1"/>
  <c r="O195" i="1" s="1"/>
  <c r="X194" i="1"/>
  <c r="AB194" i="1"/>
  <c r="AC194" i="1" s="1"/>
  <c r="AF192" i="1"/>
  <c r="AG192" i="1" s="1"/>
  <c r="F197" i="1"/>
  <c r="G197" i="1" s="1"/>
  <c r="E198" i="1"/>
  <c r="U195" i="1"/>
  <c r="V195" i="1" s="1"/>
  <c r="M194" i="1"/>
  <c r="P194" i="1" s="1"/>
  <c r="AH192" i="1"/>
  <c r="W193" i="1"/>
  <c r="AA193" i="1" s="1"/>
  <c r="AD193" i="1"/>
  <c r="AE193" i="1" s="1"/>
  <c r="Z192" i="1"/>
  <c r="Z193" i="1"/>
  <c r="Y192" i="1"/>
  <c r="K196" i="1"/>
  <c r="I196" i="1"/>
  <c r="Q196" i="1"/>
  <c r="R196" i="1" s="1"/>
  <c r="J196" i="1"/>
  <c r="M195" i="1"/>
  <c r="P195" i="1" s="1"/>
  <c r="S195" i="1" s="1"/>
  <c r="AF190" i="1"/>
  <c r="AG190" i="1" s="1"/>
  <c r="U196" i="1" l="1"/>
  <c r="V196" i="1" s="1"/>
  <c r="S194" i="1"/>
  <c r="T194" i="1"/>
  <c r="E199" i="1"/>
  <c r="F198" i="1"/>
  <c r="G198" i="1" s="1"/>
  <c r="L196" i="1"/>
  <c r="O196" i="1" s="1"/>
  <c r="Y193" i="1"/>
  <c r="AH193" i="1"/>
  <c r="T195" i="1"/>
  <c r="K197" i="1"/>
  <c r="I197" i="1"/>
  <c r="Q197" i="1"/>
  <c r="R197" i="1" s="1"/>
  <c r="J197" i="1"/>
  <c r="X195" i="1"/>
  <c r="AB195" i="1"/>
  <c r="AC195" i="1" s="1"/>
  <c r="AF193" i="1"/>
  <c r="AG193" i="1" s="1"/>
  <c r="M196" i="1" l="1"/>
  <c r="P196" i="1" s="1"/>
  <c r="W194" i="1"/>
  <c r="AD194" i="1"/>
  <c r="L197" i="1"/>
  <c r="O197" i="1" s="1"/>
  <c r="W195" i="1"/>
  <c r="AA195" i="1" s="1"/>
  <c r="AD195" i="1"/>
  <c r="AE195" i="1" s="1"/>
  <c r="K198" i="1"/>
  <c r="J198" i="1"/>
  <c r="Q198" i="1"/>
  <c r="R198" i="1" s="1"/>
  <c r="I198" i="1"/>
  <c r="U197" i="1"/>
  <c r="V197" i="1" s="1"/>
  <c r="X196" i="1"/>
  <c r="AB196" i="1"/>
  <c r="AC196" i="1" s="1"/>
  <c r="Z195" i="1"/>
  <c r="F199" i="1"/>
  <c r="G199" i="1" s="1"/>
  <c r="E200" i="1"/>
  <c r="M197" i="1" l="1"/>
  <c r="P197" i="1" s="1"/>
  <c r="S197" i="1" s="1"/>
  <c r="AF195" i="1"/>
  <c r="AG195" i="1" s="1"/>
  <c r="AE194" i="1"/>
  <c r="AH194" i="1"/>
  <c r="AA194" i="1"/>
  <c r="Y194" i="1"/>
  <c r="Z194" i="1"/>
  <c r="X197" i="1"/>
  <c r="AB197" i="1"/>
  <c r="AC197" i="1" s="1"/>
  <c r="L198" i="1"/>
  <c r="O198" i="1" s="1"/>
  <c r="S196" i="1"/>
  <c r="T196" i="1"/>
  <c r="U198" i="1"/>
  <c r="V198" i="1" s="1"/>
  <c r="E201" i="1"/>
  <c r="F200" i="1"/>
  <c r="G200" i="1" s="1"/>
  <c r="Y195" i="1"/>
  <c r="K199" i="1"/>
  <c r="J199" i="1"/>
  <c r="Q199" i="1"/>
  <c r="R199" i="1" s="1"/>
  <c r="I199" i="1"/>
  <c r="AH195" i="1"/>
  <c r="T197" i="1"/>
  <c r="E202" i="1" l="1"/>
  <c r="F201" i="1"/>
  <c r="G201" i="1" s="1"/>
  <c r="W196" i="1"/>
  <c r="AD196" i="1"/>
  <c r="U199" i="1"/>
  <c r="V199" i="1" s="1"/>
  <c r="K200" i="1"/>
  <c r="J200" i="1"/>
  <c r="I200" i="1"/>
  <c r="Q200" i="1"/>
  <c r="R200" i="1" s="1"/>
  <c r="M198" i="1"/>
  <c r="P198" i="1" s="1"/>
  <c r="X198" i="1"/>
  <c r="AB198" i="1"/>
  <c r="AC198" i="1" s="1"/>
  <c r="W197" i="1"/>
  <c r="AA197" i="1" s="1"/>
  <c r="AD197" i="1"/>
  <c r="AE197" i="1" s="1"/>
  <c r="L199" i="1"/>
  <c r="M199" i="1" s="1"/>
  <c r="P199" i="1" s="1"/>
  <c r="AF194" i="1"/>
  <c r="AG194" i="1" s="1"/>
  <c r="S199" i="1" l="1"/>
  <c r="T199" i="1"/>
  <c r="L200" i="1"/>
  <c r="O200" i="1" s="1"/>
  <c r="AH197" i="1"/>
  <c r="K201" i="1"/>
  <c r="J201" i="1"/>
  <c r="Q201" i="1"/>
  <c r="R201" i="1" s="1"/>
  <c r="I201" i="1"/>
  <c r="O199" i="1"/>
  <c r="Y197" i="1"/>
  <c r="S198" i="1"/>
  <c r="T198" i="1"/>
  <c r="AE196" i="1"/>
  <c r="AH196" i="1"/>
  <c r="Z197" i="1"/>
  <c r="U200" i="1"/>
  <c r="V200" i="1" s="1"/>
  <c r="AA196" i="1"/>
  <c r="Z196" i="1"/>
  <c r="Y196" i="1"/>
  <c r="E203" i="1"/>
  <c r="F202" i="1"/>
  <c r="G202" i="1" s="1"/>
  <c r="AF197" i="1"/>
  <c r="AG197" i="1" s="1"/>
  <c r="M200" i="1"/>
  <c r="P200" i="1" s="1"/>
  <c r="S200" i="1" s="1"/>
  <c r="X199" i="1"/>
  <c r="AB199" i="1"/>
  <c r="AC199" i="1" s="1"/>
  <c r="T200" i="1" l="1"/>
  <c r="K202" i="1"/>
  <c r="J202" i="1"/>
  <c r="I202" i="1"/>
  <c r="Q202" i="1"/>
  <c r="R202" i="1" s="1"/>
  <c r="W198" i="1"/>
  <c r="AD198" i="1"/>
  <c r="U201" i="1"/>
  <c r="V201" i="1" s="1"/>
  <c r="W199" i="1"/>
  <c r="AA199" i="1" s="1"/>
  <c r="AD199" i="1"/>
  <c r="AE199" i="1" s="1"/>
  <c r="E204" i="1"/>
  <c r="F203" i="1"/>
  <c r="G203" i="1" s="1"/>
  <c r="X200" i="1"/>
  <c r="AB200" i="1"/>
  <c r="AC200" i="1" s="1"/>
  <c r="AF196" i="1"/>
  <c r="AG196" i="1" s="1"/>
  <c r="L201" i="1"/>
  <c r="O201" i="1" s="1"/>
  <c r="AH199" i="1" l="1"/>
  <c r="X201" i="1"/>
  <c r="AB201" i="1"/>
  <c r="AC201" i="1" s="1"/>
  <c r="U202" i="1"/>
  <c r="V202" i="1" s="1"/>
  <c r="K203" i="1"/>
  <c r="Q203" i="1"/>
  <c r="R203" i="1" s="1"/>
  <c r="I203" i="1"/>
  <c r="J203" i="1"/>
  <c r="AF199" i="1"/>
  <c r="AG199" i="1" s="1"/>
  <c r="M201" i="1"/>
  <c r="P201" i="1" s="1"/>
  <c r="W200" i="1"/>
  <c r="AA200" i="1" s="1"/>
  <c r="AD200" i="1"/>
  <c r="AE200" i="1" s="1"/>
  <c r="AE198" i="1"/>
  <c r="AH198" i="1"/>
  <c r="L202" i="1"/>
  <c r="M202" i="1" s="1"/>
  <c r="P202" i="1" s="1"/>
  <c r="Y199" i="1"/>
  <c r="E205" i="1"/>
  <c r="F204" i="1"/>
  <c r="G204" i="1" s="1"/>
  <c r="AA198" i="1"/>
  <c r="Y198" i="1"/>
  <c r="Z198" i="1"/>
  <c r="Z199" i="1"/>
  <c r="AH200" i="1" l="1"/>
  <c r="Z200" i="1"/>
  <c r="Y200" i="1"/>
  <c r="O202" i="1"/>
  <c r="S202" i="1"/>
  <c r="T202" i="1"/>
  <c r="K204" i="1"/>
  <c r="J204" i="1"/>
  <c r="Q204" i="1"/>
  <c r="R204" i="1" s="1"/>
  <c r="I204" i="1"/>
  <c r="X202" i="1"/>
  <c r="AB202" i="1"/>
  <c r="AC202" i="1" s="1"/>
  <c r="L203" i="1"/>
  <c r="O203" i="1" s="1"/>
  <c r="E206" i="1"/>
  <c r="F205" i="1"/>
  <c r="G205" i="1" s="1"/>
  <c r="AF198" i="1"/>
  <c r="AG198" i="1" s="1"/>
  <c r="S201" i="1"/>
  <c r="T201" i="1"/>
  <c r="AF200" i="1"/>
  <c r="AG200" i="1" s="1"/>
  <c r="U203" i="1"/>
  <c r="V203" i="1" s="1"/>
  <c r="M203" i="1" l="1"/>
  <c r="P203" i="1" s="1"/>
  <c r="L204" i="1"/>
  <c r="O204" i="1" s="1"/>
  <c r="W202" i="1"/>
  <c r="AA202" i="1" s="1"/>
  <c r="AD202" i="1"/>
  <c r="AE202" i="1" s="1"/>
  <c r="E207" i="1"/>
  <c r="F206" i="1"/>
  <c r="G206" i="1" s="1"/>
  <c r="Z202" i="1"/>
  <c r="X203" i="1"/>
  <c r="AB203" i="1"/>
  <c r="AC203" i="1" s="1"/>
  <c r="W201" i="1"/>
  <c r="AD201" i="1"/>
  <c r="K205" i="1"/>
  <c r="Q205" i="1"/>
  <c r="R205" i="1" s="1"/>
  <c r="J205" i="1"/>
  <c r="I205" i="1"/>
  <c r="U204" i="1"/>
  <c r="V204" i="1" s="1"/>
  <c r="Y202" i="1" l="1"/>
  <c r="AH202" i="1"/>
  <c r="M204" i="1"/>
  <c r="P204" i="1" s="1"/>
  <c r="S203" i="1"/>
  <c r="T203" i="1"/>
  <c r="W203" i="1" s="1"/>
  <c r="AA203" i="1" s="1"/>
  <c r="E208" i="1"/>
  <c r="F207" i="1"/>
  <c r="G207" i="1" s="1"/>
  <c r="AE201" i="1"/>
  <c r="AH201" i="1"/>
  <c r="AD203" i="1"/>
  <c r="AE203" i="1" s="1"/>
  <c r="K206" i="1"/>
  <c r="J206" i="1"/>
  <c r="Q206" i="1"/>
  <c r="R206" i="1" s="1"/>
  <c r="I206" i="1"/>
  <c r="AF202" i="1"/>
  <c r="AG202" i="1" s="1"/>
  <c r="U205" i="1"/>
  <c r="V205" i="1" s="1"/>
  <c r="X204" i="1"/>
  <c r="AB204" i="1"/>
  <c r="AC204" i="1" s="1"/>
  <c r="Y203" i="1"/>
  <c r="L205" i="1"/>
  <c r="O205" i="1" s="1"/>
  <c r="AA201" i="1"/>
  <c r="Y201" i="1"/>
  <c r="Z201" i="1"/>
  <c r="Z203" i="1" l="1"/>
  <c r="AH203" i="1"/>
  <c r="S204" i="1"/>
  <c r="T204" i="1"/>
  <c r="W204" i="1" s="1"/>
  <c r="AA204" i="1" s="1"/>
  <c r="X205" i="1"/>
  <c r="AB205" i="1"/>
  <c r="AC205" i="1" s="1"/>
  <c r="E209" i="1"/>
  <c r="F208" i="1"/>
  <c r="G208" i="1" s="1"/>
  <c r="M205" i="1"/>
  <c r="P205" i="1" s="1"/>
  <c r="K207" i="1"/>
  <c r="J207" i="1"/>
  <c r="I207" i="1"/>
  <c r="Q207" i="1"/>
  <c r="R207" i="1" s="1"/>
  <c r="U206" i="1"/>
  <c r="V206" i="1" s="1"/>
  <c r="L206" i="1"/>
  <c r="O206" i="1" s="1"/>
  <c r="AF201" i="1"/>
  <c r="AG201" i="1" s="1"/>
  <c r="AF203" i="1"/>
  <c r="AG203" i="1" s="1"/>
  <c r="Y204" i="1" l="1"/>
  <c r="M206" i="1"/>
  <c r="P206" i="1" s="1"/>
  <c r="S206" i="1" s="1"/>
  <c r="Z204" i="1"/>
  <c r="AD204" i="1"/>
  <c r="X206" i="1"/>
  <c r="AB206" i="1"/>
  <c r="AC206" i="1" s="1"/>
  <c r="S205" i="1"/>
  <c r="T205" i="1"/>
  <c r="U207" i="1"/>
  <c r="V207" i="1" s="1"/>
  <c r="K208" i="1"/>
  <c r="I208" i="1"/>
  <c r="Q208" i="1"/>
  <c r="R208" i="1" s="1"/>
  <c r="J208" i="1"/>
  <c r="T206" i="1"/>
  <c r="L207" i="1"/>
  <c r="M207" i="1" s="1"/>
  <c r="P207" i="1" s="1"/>
  <c r="E210" i="1"/>
  <c r="F209" i="1"/>
  <c r="G209" i="1" s="1"/>
  <c r="AE204" i="1" l="1"/>
  <c r="AH204" i="1"/>
  <c r="S207" i="1"/>
  <c r="T207" i="1"/>
  <c r="W206" i="1"/>
  <c r="AA206" i="1" s="1"/>
  <c r="AD206" i="1"/>
  <c r="AE206" i="1" s="1"/>
  <c r="W205" i="1"/>
  <c r="AD205" i="1"/>
  <c r="E211" i="1"/>
  <c r="F210" i="1"/>
  <c r="G210" i="1" s="1"/>
  <c r="O207" i="1"/>
  <c r="U208" i="1"/>
  <c r="V208" i="1" s="1"/>
  <c r="K209" i="1"/>
  <c r="Q209" i="1"/>
  <c r="R209" i="1" s="1"/>
  <c r="I209" i="1"/>
  <c r="J209" i="1"/>
  <c r="L208" i="1"/>
  <c r="O208" i="1" s="1"/>
  <c r="X207" i="1"/>
  <c r="AB207" i="1"/>
  <c r="AC207" i="1" s="1"/>
  <c r="Z206" i="1"/>
  <c r="Y206" i="1"/>
  <c r="AF204" i="1" l="1"/>
  <c r="AG204" i="1" s="1"/>
  <c r="AF206" i="1"/>
  <c r="AG206" i="1" s="1"/>
  <c r="L209" i="1"/>
  <c r="O209" i="1" s="1"/>
  <c r="E212" i="1"/>
  <c r="F211" i="1"/>
  <c r="G211" i="1" s="1"/>
  <c r="X208" i="1"/>
  <c r="AB208" i="1"/>
  <c r="AC208" i="1" s="1"/>
  <c r="M208" i="1"/>
  <c r="P208" i="1" s="1"/>
  <c r="AE205" i="1"/>
  <c r="AH205" i="1"/>
  <c r="W207" i="1"/>
  <c r="AA207" i="1" s="1"/>
  <c r="AD207" i="1"/>
  <c r="AE207" i="1" s="1"/>
  <c r="U209" i="1"/>
  <c r="V209" i="1" s="1"/>
  <c r="AH206" i="1"/>
  <c r="K210" i="1"/>
  <c r="J210" i="1"/>
  <c r="Q210" i="1"/>
  <c r="R210" i="1" s="1"/>
  <c r="I210" i="1"/>
  <c r="AA205" i="1"/>
  <c r="Z205" i="1"/>
  <c r="Y205" i="1"/>
  <c r="Y207" i="1" l="1"/>
  <c r="Z207" i="1"/>
  <c r="X209" i="1"/>
  <c r="AB209" i="1"/>
  <c r="AC209" i="1" s="1"/>
  <c r="K211" i="1"/>
  <c r="I211" i="1"/>
  <c r="J211" i="1"/>
  <c r="Q211" i="1"/>
  <c r="R211" i="1" s="1"/>
  <c r="M209" i="1"/>
  <c r="P209" i="1" s="1"/>
  <c r="AF207" i="1"/>
  <c r="AG207" i="1" s="1"/>
  <c r="S208" i="1"/>
  <c r="T208" i="1"/>
  <c r="AH207" i="1"/>
  <c r="L210" i="1"/>
  <c r="M210" i="1" s="1"/>
  <c r="P210" i="1" s="1"/>
  <c r="AF205" i="1"/>
  <c r="AG205" i="1" s="1"/>
  <c r="E213" i="1"/>
  <c r="F212" i="1"/>
  <c r="G212" i="1" s="1"/>
  <c r="U210" i="1"/>
  <c r="V210" i="1" s="1"/>
  <c r="S210" i="1" l="1"/>
  <c r="T210" i="1"/>
  <c r="S209" i="1"/>
  <c r="T209" i="1"/>
  <c r="X210" i="1"/>
  <c r="AB210" i="1"/>
  <c r="AC210" i="1" s="1"/>
  <c r="U211" i="1"/>
  <c r="V211" i="1" s="1"/>
  <c r="E214" i="1"/>
  <c r="F213" i="1"/>
  <c r="G213" i="1" s="1"/>
  <c r="W208" i="1"/>
  <c r="AD208" i="1"/>
  <c r="O210" i="1"/>
  <c r="K212" i="1"/>
  <c r="I212" i="1"/>
  <c r="J212" i="1"/>
  <c r="Q212" i="1"/>
  <c r="R212" i="1" s="1"/>
  <c r="L211" i="1"/>
  <c r="M211" i="1" s="1"/>
  <c r="P211" i="1" s="1"/>
  <c r="S211" i="1" s="1"/>
  <c r="O211" i="1"/>
  <c r="L212" i="1" l="1"/>
  <c r="O212" i="1" s="1"/>
  <c r="W209" i="1"/>
  <c r="AD209" i="1"/>
  <c r="AE208" i="1"/>
  <c r="AH208" i="1"/>
  <c r="E215" i="1"/>
  <c r="F214" i="1"/>
  <c r="G214" i="1" s="1"/>
  <c r="T211" i="1"/>
  <c r="M212" i="1"/>
  <c r="P212" i="1" s="1"/>
  <c r="S212" i="1" s="1"/>
  <c r="AA208" i="1"/>
  <c r="Y208" i="1"/>
  <c r="Z208" i="1"/>
  <c r="W210" i="1"/>
  <c r="AA210" i="1" s="1"/>
  <c r="AD210" i="1"/>
  <c r="AE210" i="1" s="1"/>
  <c r="U212" i="1"/>
  <c r="V212" i="1" s="1"/>
  <c r="K213" i="1"/>
  <c r="I213" i="1"/>
  <c r="J213" i="1"/>
  <c r="Q213" i="1"/>
  <c r="R213" i="1" s="1"/>
  <c r="X211" i="1"/>
  <c r="AB211" i="1"/>
  <c r="AC211" i="1" s="1"/>
  <c r="W211" i="1" l="1"/>
  <c r="AA211" i="1" s="1"/>
  <c r="AD211" i="1"/>
  <c r="AE211" i="1" s="1"/>
  <c r="AH210" i="1"/>
  <c r="AA209" i="1"/>
  <c r="Z209" i="1"/>
  <c r="Y209" i="1"/>
  <c r="AF210" i="1"/>
  <c r="AG210" i="1" s="1"/>
  <c r="E216" i="1"/>
  <c r="F215" i="1"/>
  <c r="G215" i="1" s="1"/>
  <c r="U213" i="1"/>
  <c r="V213" i="1" s="1"/>
  <c r="T212" i="1"/>
  <c r="Z210" i="1"/>
  <c r="K214" i="1"/>
  <c r="Q214" i="1"/>
  <c r="R214" i="1" s="1"/>
  <c r="J214" i="1"/>
  <c r="I214" i="1"/>
  <c r="AE209" i="1"/>
  <c r="AH209" i="1"/>
  <c r="Z211" i="1"/>
  <c r="Y211" i="1"/>
  <c r="L213" i="1"/>
  <c r="M213" i="1" s="1"/>
  <c r="P213" i="1" s="1"/>
  <c r="O213" i="1"/>
  <c r="X212" i="1"/>
  <c r="AB212" i="1"/>
  <c r="AC212" i="1" s="1"/>
  <c r="Y210" i="1"/>
  <c r="AF208" i="1"/>
  <c r="AG208" i="1" s="1"/>
  <c r="S213" i="1" l="1"/>
  <c r="T213" i="1"/>
  <c r="L214" i="1"/>
  <c r="M214" i="1" s="1"/>
  <c r="P214" i="1" s="1"/>
  <c r="K215" i="1"/>
  <c r="J215" i="1"/>
  <c r="I215" i="1"/>
  <c r="Q215" i="1"/>
  <c r="R215" i="1" s="1"/>
  <c r="AF209" i="1"/>
  <c r="AG209" i="1" s="1"/>
  <c r="U214" i="1"/>
  <c r="V214" i="1" s="1"/>
  <c r="AF211" i="1"/>
  <c r="AG211" i="1" s="1"/>
  <c r="W212" i="1"/>
  <c r="AA212" i="1" s="1"/>
  <c r="AD212" i="1"/>
  <c r="AE212" i="1" s="1"/>
  <c r="X213" i="1"/>
  <c r="AB213" i="1"/>
  <c r="AC213" i="1" s="1"/>
  <c r="E217" i="1"/>
  <c r="F216" i="1"/>
  <c r="G216" i="1" s="1"/>
  <c r="AH211" i="1"/>
  <c r="Y212" i="1" l="1"/>
  <c r="Z212" i="1"/>
  <c r="S214" i="1"/>
  <c r="T214" i="1"/>
  <c r="X214" i="1"/>
  <c r="AB214" i="1"/>
  <c r="AC214" i="1" s="1"/>
  <c r="O214" i="1"/>
  <c r="E218" i="1"/>
  <c r="F217" i="1"/>
  <c r="G217" i="1" s="1"/>
  <c r="AH212" i="1"/>
  <c r="L215" i="1"/>
  <c r="M215" i="1" s="1"/>
  <c r="P215" i="1" s="1"/>
  <c r="W213" i="1"/>
  <c r="AA213" i="1" s="1"/>
  <c r="AD213" i="1"/>
  <c r="AE213" i="1" s="1"/>
  <c r="AF212" i="1"/>
  <c r="AG212" i="1" s="1"/>
  <c r="U215" i="1"/>
  <c r="V215" i="1" s="1"/>
  <c r="K216" i="1"/>
  <c r="I216" i="1"/>
  <c r="Q216" i="1"/>
  <c r="R216" i="1" s="1"/>
  <c r="J216" i="1"/>
  <c r="Z213" i="1"/>
  <c r="S215" i="1" l="1"/>
  <c r="T215" i="1"/>
  <c r="L216" i="1"/>
  <c r="O216" i="1" s="1"/>
  <c r="AF213" i="1"/>
  <c r="AG213" i="1" s="1"/>
  <c r="AH213" i="1"/>
  <c r="E219" i="1"/>
  <c r="F218" i="1"/>
  <c r="G218" i="1" s="1"/>
  <c r="U216" i="1"/>
  <c r="V216" i="1" s="1"/>
  <c r="W214" i="1"/>
  <c r="AA214" i="1" s="1"/>
  <c r="AD214" i="1"/>
  <c r="AE214" i="1" s="1"/>
  <c r="X215" i="1"/>
  <c r="AB215" i="1"/>
  <c r="AC215" i="1" s="1"/>
  <c r="Y213" i="1"/>
  <c r="O215" i="1"/>
  <c r="K217" i="1"/>
  <c r="Q217" i="1"/>
  <c r="R217" i="1" s="1"/>
  <c r="J217" i="1"/>
  <c r="I217" i="1"/>
  <c r="Y214" i="1" l="1"/>
  <c r="K218" i="1"/>
  <c r="J218" i="1"/>
  <c r="Q218" i="1"/>
  <c r="R218" i="1" s="1"/>
  <c r="I218" i="1"/>
  <c r="AH214" i="1"/>
  <c r="L217" i="1"/>
  <c r="M217" i="1" s="1"/>
  <c r="P217" i="1" s="1"/>
  <c r="M216" i="1"/>
  <c r="P216" i="1" s="1"/>
  <c r="X216" i="1"/>
  <c r="AB216" i="1"/>
  <c r="AC216" i="1" s="1"/>
  <c r="W215" i="1"/>
  <c r="AA215" i="1" s="1"/>
  <c r="AD215" i="1"/>
  <c r="AE215" i="1" s="1"/>
  <c r="U217" i="1"/>
  <c r="V217" i="1" s="1"/>
  <c r="AF214" i="1"/>
  <c r="AG214" i="1" s="1"/>
  <c r="Z214" i="1"/>
  <c r="E220" i="1"/>
  <c r="F219" i="1"/>
  <c r="G219" i="1" s="1"/>
  <c r="O217" i="1" l="1"/>
  <c r="S217" i="1"/>
  <c r="T217" i="1"/>
  <c r="L218" i="1"/>
  <c r="O218" i="1" s="1"/>
  <c r="E221" i="1"/>
  <c r="F220" i="1"/>
  <c r="G220" i="1" s="1"/>
  <c r="U218" i="1"/>
  <c r="V218" i="1" s="1"/>
  <c r="Z215" i="1"/>
  <c r="K219" i="1"/>
  <c r="J219" i="1"/>
  <c r="Q219" i="1"/>
  <c r="R219" i="1" s="1"/>
  <c r="I219" i="1"/>
  <c r="X217" i="1"/>
  <c r="AB217" i="1"/>
  <c r="AC217" i="1" s="1"/>
  <c r="AF215" i="1"/>
  <c r="AG215" i="1" s="1"/>
  <c r="S216" i="1"/>
  <c r="T216" i="1"/>
  <c r="Y215" i="1"/>
  <c r="AH215" i="1"/>
  <c r="W216" i="1" l="1"/>
  <c r="AD216" i="1"/>
  <c r="X218" i="1"/>
  <c r="AB218" i="1"/>
  <c r="AC218" i="1" s="1"/>
  <c r="E222" i="1"/>
  <c r="F221" i="1"/>
  <c r="G221" i="1" s="1"/>
  <c r="W217" i="1"/>
  <c r="AA217" i="1" s="1"/>
  <c r="AD217" i="1"/>
  <c r="AE217" i="1" s="1"/>
  <c r="K220" i="1"/>
  <c r="J220" i="1"/>
  <c r="I220" i="1"/>
  <c r="Q220" i="1"/>
  <c r="R220" i="1" s="1"/>
  <c r="U219" i="1"/>
  <c r="V219" i="1" s="1"/>
  <c r="M218" i="1"/>
  <c r="P218" i="1" s="1"/>
  <c r="L219" i="1"/>
  <c r="M219" i="1" s="1"/>
  <c r="P219" i="1" s="1"/>
  <c r="O219" i="1" l="1"/>
  <c r="S219" i="1"/>
  <c r="T219" i="1"/>
  <c r="X219" i="1"/>
  <c r="AB219" i="1"/>
  <c r="AC219" i="1" s="1"/>
  <c r="K221" i="1"/>
  <c r="I221" i="1"/>
  <c r="J221" i="1"/>
  <c r="Q221" i="1"/>
  <c r="R221" i="1" s="1"/>
  <c r="Y217" i="1"/>
  <c r="Z217" i="1"/>
  <c r="U220" i="1"/>
  <c r="V220" i="1" s="1"/>
  <c r="AH217" i="1"/>
  <c r="E223" i="1"/>
  <c r="F222" i="1"/>
  <c r="G222" i="1" s="1"/>
  <c r="AE216" i="1"/>
  <c r="AH216" i="1"/>
  <c r="L220" i="1"/>
  <c r="O220" i="1" s="1"/>
  <c r="S218" i="1"/>
  <c r="T218" i="1"/>
  <c r="AF217" i="1"/>
  <c r="AG217" i="1" s="1"/>
  <c r="AA216" i="1"/>
  <c r="Z216" i="1"/>
  <c r="Y216" i="1"/>
  <c r="L221" i="1" l="1"/>
  <c r="O221" i="1" s="1"/>
  <c r="M220" i="1"/>
  <c r="P220" i="1" s="1"/>
  <c r="K222" i="1"/>
  <c r="Q222" i="1"/>
  <c r="R222" i="1" s="1"/>
  <c r="I222" i="1"/>
  <c r="J222" i="1"/>
  <c r="M221" i="1"/>
  <c r="P221" i="1" s="1"/>
  <c r="S221" i="1" s="1"/>
  <c r="W218" i="1"/>
  <c r="AD218" i="1"/>
  <c r="X220" i="1"/>
  <c r="AB220" i="1"/>
  <c r="AC220" i="1" s="1"/>
  <c r="W219" i="1"/>
  <c r="AA219" i="1" s="1"/>
  <c r="AD219" i="1"/>
  <c r="AE219" i="1" s="1"/>
  <c r="AF216" i="1"/>
  <c r="AG216" i="1" s="1"/>
  <c r="E224" i="1"/>
  <c r="F223" i="1"/>
  <c r="G223" i="1" s="1"/>
  <c r="T221" i="1"/>
  <c r="U221" i="1"/>
  <c r="V221" i="1" s="1"/>
  <c r="W221" i="1" l="1"/>
  <c r="AA221" i="1" s="1"/>
  <c r="L222" i="1"/>
  <c r="O222" i="1" s="1"/>
  <c r="K223" i="1"/>
  <c r="I223" i="1"/>
  <c r="J223" i="1"/>
  <c r="Q223" i="1"/>
  <c r="R223" i="1" s="1"/>
  <c r="Z219" i="1"/>
  <c r="AH219" i="1"/>
  <c r="X221" i="1"/>
  <c r="AB221" i="1"/>
  <c r="AC221" i="1" s="1"/>
  <c r="AA218" i="1"/>
  <c r="Z218" i="1"/>
  <c r="Y218" i="1"/>
  <c r="S220" i="1"/>
  <c r="T220" i="1"/>
  <c r="AF219" i="1"/>
  <c r="AG219" i="1" s="1"/>
  <c r="Y219" i="1"/>
  <c r="U222" i="1"/>
  <c r="V222" i="1" s="1"/>
  <c r="E225" i="1"/>
  <c r="F224" i="1"/>
  <c r="G224" i="1" s="1"/>
  <c r="AE218" i="1"/>
  <c r="AH218" i="1"/>
  <c r="M222" i="1" l="1"/>
  <c r="P222" i="1" s="1"/>
  <c r="U223" i="1"/>
  <c r="V223" i="1" s="1"/>
  <c r="E226" i="1"/>
  <c r="F225" i="1"/>
  <c r="G225" i="1" s="1"/>
  <c r="W220" i="1"/>
  <c r="AD220" i="1"/>
  <c r="L223" i="1"/>
  <c r="O223" i="1" s="1"/>
  <c r="AF218" i="1"/>
  <c r="AG218" i="1" s="1"/>
  <c r="X222" i="1"/>
  <c r="AB222" i="1"/>
  <c r="AC222" i="1" s="1"/>
  <c r="AD221" i="1"/>
  <c r="AE221" i="1" s="1"/>
  <c r="K224" i="1"/>
  <c r="Q224" i="1"/>
  <c r="R224" i="1" s="1"/>
  <c r="J224" i="1"/>
  <c r="I224" i="1"/>
  <c r="Z221" i="1"/>
  <c r="Y221" i="1"/>
  <c r="S222" i="1" l="1"/>
  <c r="T222" i="1"/>
  <c r="W222" i="1" s="1"/>
  <c r="AA222" i="1" s="1"/>
  <c r="AF221" i="1"/>
  <c r="AG221" i="1" s="1"/>
  <c r="L224" i="1"/>
  <c r="M224" i="1" s="1"/>
  <c r="P224" i="1" s="1"/>
  <c r="M223" i="1"/>
  <c r="P223" i="1" s="1"/>
  <c r="AE220" i="1"/>
  <c r="AH220" i="1"/>
  <c r="E227" i="1"/>
  <c r="F226" i="1"/>
  <c r="G226" i="1" s="1"/>
  <c r="Z222" i="1"/>
  <c r="U224" i="1"/>
  <c r="V224" i="1" s="1"/>
  <c r="AA220" i="1"/>
  <c r="Z220" i="1"/>
  <c r="Y220" i="1"/>
  <c r="X223" i="1"/>
  <c r="AB223" i="1"/>
  <c r="AC223" i="1" s="1"/>
  <c r="AH221" i="1"/>
  <c r="K225" i="1"/>
  <c r="I225" i="1"/>
  <c r="Q225" i="1"/>
  <c r="R225" i="1" s="1"/>
  <c r="J225" i="1"/>
  <c r="Y222" i="1" l="1"/>
  <c r="AD222" i="1"/>
  <c r="S224" i="1"/>
  <c r="T224" i="1"/>
  <c r="U225" i="1"/>
  <c r="V225" i="1" s="1"/>
  <c r="E228" i="1"/>
  <c r="F227" i="1"/>
  <c r="G227" i="1" s="1"/>
  <c r="O224" i="1"/>
  <c r="X224" i="1"/>
  <c r="AB224" i="1"/>
  <c r="AC224" i="1" s="1"/>
  <c r="K226" i="1"/>
  <c r="Q226" i="1"/>
  <c r="R226" i="1" s="1"/>
  <c r="J226" i="1"/>
  <c r="I226" i="1"/>
  <c r="AF220" i="1"/>
  <c r="AG220" i="1" s="1"/>
  <c r="L225" i="1"/>
  <c r="O225" i="1" s="1"/>
  <c r="S223" i="1"/>
  <c r="T223" i="1"/>
  <c r="AE222" i="1" l="1"/>
  <c r="AF222" i="1" s="1"/>
  <c r="AG222" i="1" s="1"/>
  <c r="AH222" i="1"/>
  <c r="M225" i="1"/>
  <c r="P225" i="1" s="1"/>
  <c r="S225" i="1" s="1"/>
  <c r="X225" i="1"/>
  <c r="AB225" i="1"/>
  <c r="AC225" i="1" s="1"/>
  <c r="K227" i="1"/>
  <c r="J227" i="1"/>
  <c r="Q227" i="1"/>
  <c r="R227" i="1" s="1"/>
  <c r="I227" i="1"/>
  <c r="U226" i="1"/>
  <c r="V226" i="1" s="1"/>
  <c r="W224" i="1"/>
  <c r="AA224" i="1" s="1"/>
  <c r="AD224" i="1"/>
  <c r="AE224" i="1" s="1"/>
  <c r="W223" i="1"/>
  <c r="AD223" i="1"/>
  <c r="L226" i="1"/>
  <c r="M226" i="1" s="1"/>
  <c r="P226" i="1" s="1"/>
  <c r="AH224" i="1"/>
  <c r="E229" i="1"/>
  <c r="F228" i="1"/>
  <c r="G228" i="1" s="1"/>
  <c r="Z224" i="1" l="1"/>
  <c r="T225" i="1"/>
  <c r="S226" i="1"/>
  <c r="T226" i="1"/>
  <c r="AF224" i="1"/>
  <c r="AG224" i="1" s="1"/>
  <c r="Y224" i="1"/>
  <c r="W225" i="1"/>
  <c r="AA225" i="1" s="1"/>
  <c r="AD225" i="1"/>
  <c r="AE225" i="1" s="1"/>
  <c r="K228" i="1"/>
  <c r="Q228" i="1"/>
  <c r="R228" i="1" s="1"/>
  <c r="I228" i="1"/>
  <c r="J228" i="1"/>
  <c r="U227" i="1"/>
  <c r="V227" i="1" s="1"/>
  <c r="AA223" i="1"/>
  <c r="Z223" i="1"/>
  <c r="Y223" i="1"/>
  <c r="O226" i="1"/>
  <c r="E230" i="1"/>
  <c r="F229" i="1"/>
  <c r="G229" i="1" s="1"/>
  <c r="AE223" i="1"/>
  <c r="AH223" i="1"/>
  <c r="X226" i="1"/>
  <c r="AB226" i="1"/>
  <c r="AC226" i="1" s="1"/>
  <c r="L227" i="1"/>
  <c r="M227" i="1" s="1"/>
  <c r="P227" i="1" s="1"/>
  <c r="Z225" i="1"/>
  <c r="Y225" i="1" l="1"/>
  <c r="O227" i="1"/>
  <c r="S227" i="1"/>
  <c r="T227" i="1"/>
  <c r="AF225" i="1"/>
  <c r="AG225" i="1" s="1"/>
  <c r="K229" i="1"/>
  <c r="J229" i="1"/>
  <c r="Q229" i="1"/>
  <c r="R229" i="1" s="1"/>
  <c r="I229" i="1"/>
  <c r="AH225" i="1"/>
  <c r="AF223" i="1"/>
  <c r="AG223" i="1"/>
  <c r="L228" i="1"/>
  <c r="M228" i="1" s="1"/>
  <c r="P228" i="1" s="1"/>
  <c r="X227" i="1"/>
  <c r="AB227" i="1"/>
  <c r="AC227" i="1" s="1"/>
  <c r="U228" i="1"/>
  <c r="V228" i="1" s="1"/>
  <c r="W226" i="1"/>
  <c r="AA226" i="1" s="1"/>
  <c r="AD226" i="1"/>
  <c r="AE226" i="1" s="1"/>
  <c r="E231" i="1"/>
  <c r="F230" i="1"/>
  <c r="G230" i="1" s="1"/>
  <c r="AH226" i="1" l="1"/>
  <c r="Y226" i="1"/>
  <c r="S228" i="1"/>
  <c r="T228" i="1"/>
  <c r="X228" i="1"/>
  <c r="AB228" i="1"/>
  <c r="AC228" i="1" s="1"/>
  <c r="Z226" i="1"/>
  <c r="U229" i="1"/>
  <c r="V229" i="1" s="1"/>
  <c r="K230" i="1"/>
  <c r="I230" i="1"/>
  <c r="Q230" i="1"/>
  <c r="R230" i="1" s="1"/>
  <c r="J230" i="1"/>
  <c r="AF226" i="1"/>
  <c r="AG226" i="1" s="1"/>
  <c r="O228" i="1"/>
  <c r="L229" i="1"/>
  <c r="O229" i="1" s="1"/>
  <c r="W227" i="1"/>
  <c r="AA227" i="1" s="1"/>
  <c r="AD227" i="1"/>
  <c r="AE227" i="1" s="1"/>
  <c r="E232" i="1"/>
  <c r="F231" i="1"/>
  <c r="G231" i="1" s="1"/>
  <c r="Z227" i="1" l="1"/>
  <c r="AF227" i="1"/>
  <c r="AG227" i="1" s="1"/>
  <c r="K231" i="1"/>
  <c r="I231" i="1"/>
  <c r="J231" i="1"/>
  <c r="Q231" i="1"/>
  <c r="R231" i="1" s="1"/>
  <c r="AH227" i="1"/>
  <c r="X229" i="1"/>
  <c r="AB229" i="1"/>
  <c r="AC229" i="1" s="1"/>
  <c r="M229" i="1"/>
  <c r="P229" i="1" s="1"/>
  <c r="L230" i="1"/>
  <c r="O230" i="1" s="1"/>
  <c r="U230" i="1"/>
  <c r="V230" i="1" s="1"/>
  <c r="W228" i="1"/>
  <c r="AA228" i="1" s="1"/>
  <c r="AD228" i="1"/>
  <c r="AE228" i="1" s="1"/>
  <c r="Y227" i="1"/>
  <c r="E233" i="1"/>
  <c r="F232" i="1"/>
  <c r="G232" i="1" s="1"/>
  <c r="M230" i="1" l="1"/>
  <c r="P230" i="1" s="1"/>
  <c r="S230" i="1" s="1"/>
  <c r="AH228" i="1"/>
  <c r="Y228" i="1"/>
  <c r="X230" i="1"/>
  <c r="AB230" i="1"/>
  <c r="AC230" i="1" s="1"/>
  <c r="S229" i="1"/>
  <c r="T229" i="1"/>
  <c r="AF228" i="1"/>
  <c r="AG228" i="1" s="1"/>
  <c r="T230" i="1"/>
  <c r="L231" i="1"/>
  <c r="O231" i="1" s="1"/>
  <c r="Z228" i="1"/>
  <c r="U231" i="1"/>
  <c r="V231" i="1" s="1"/>
  <c r="K232" i="1"/>
  <c r="J232" i="1"/>
  <c r="I232" i="1"/>
  <c r="Q232" i="1"/>
  <c r="R232" i="1" s="1"/>
  <c r="E234" i="1"/>
  <c r="F233" i="1"/>
  <c r="G233" i="1" s="1"/>
  <c r="M231" i="1" l="1"/>
  <c r="P231" i="1" s="1"/>
  <c r="S231" i="1" s="1"/>
  <c r="W229" i="1"/>
  <c r="AD229" i="1"/>
  <c r="W230" i="1"/>
  <c r="AA230" i="1" s="1"/>
  <c r="AD230" i="1"/>
  <c r="AE230" i="1" s="1"/>
  <c r="X231" i="1"/>
  <c r="AB231" i="1"/>
  <c r="AC231" i="1" s="1"/>
  <c r="K233" i="1"/>
  <c r="J233" i="1"/>
  <c r="I233" i="1"/>
  <c r="Q233" i="1"/>
  <c r="R233" i="1" s="1"/>
  <c r="L232" i="1"/>
  <c r="M232" i="1" s="1"/>
  <c r="P232" i="1" s="1"/>
  <c r="E235" i="1"/>
  <c r="F234" i="1"/>
  <c r="G234" i="1" s="1"/>
  <c r="U232" i="1"/>
  <c r="V232" i="1" s="1"/>
  <c r="T231" i="1"/>
  <c r="Y230" i="1"/>
  <c r="Z230" i="1"/>
  <c r="S232" i="1" l="1"/>
  <c r="T232" i="1"/>
  <c r="AH230" i="1"/>
  <c r="X232" i="1"/>
  <c r="AB232" i="1"/>
  <c r="AC232" i="1" s="1"/>
  <c r="E236" i="1"/>
  <c r="F235" i="1"/>
  <c r="G235" i="1" s="1"/>
  <c r="L233" i="1"/>
  <c r="O233" i="1" s="1"/>
  <c r="K234" i="1"/>
  <c r="I234" i="1"/>
  <c r="J234" i="1"/>
  <c r="Q234" i="1"/>
  <c r="R234" i="1" s="1"/>
  <c r="U233" i="1"/>
  <c r="V233" i="1" s="1"/>
  <c r="AE229" i="1"/>
  <c r="AH229" i="1"/>
  <c r="AF230" i="1"/>
  <c r="AG230" i="1" s="1"/>
  <c r="O232" i="1"/>
  <c r="W231" i="1"/>
  <c r="AA231" i="1" s="1"/>
  <c r="AD231" i="1"/>
  <c r="AE231" i="1" s="1"/>
  <c r="M233" i="1"/>
  <c r="P233" i="1" s="1"/>
  <c r="S233" i="1" s="1"/>
  <c r="AA229" i="1"/>
  <c r="Y229" i="1"/>
  <c r="Z229" i="1"/>
  <c r="Y231" i="1" l="1"/>
  <c r="Z231" i="1"/>
  <c r="AF229" i="1"/>
  <c r="AG229" i="1" s="1"/>
  <c r="U234" i="1"/>
  <c r="V234" i="1" s="1"/>
  <c r="E237" i="1"/>
  <c r="F236" i="1"/>
  <c r="G236" i="1" s="1"/>
  <c r="AH231" i="1"/>
  <c r="L234" i="1"/>
  <c r="O234" i="1" s="1"/>
  <c r="W232" i="1"/>
  <c r="AA232" i="1" s="1"/>
  <c r="AD232" i="1"/>
  <c r="AE232" i="1" s="1"/>
  <c r="X233" i="1"/>
  <c r="AB233" i="1"/>
  <c r="AC233" i="1" s="1"/>
  <c r="AF231" i="1"/>
  <c r="AG231" i="1" s="1"/>
  <c r="T233" i="1"/>
  <c r="K235" i="1"/>
  <c r="I235" i="1"/>
  <c r="Q235" i="1"/>
  <c r="R235" i="1" s="1"/>
  <c r="J235" i="1"/>
  <c r="Y232" i="1" l="1"/>
  <c r="Z232" i="1"/>
  <c r="AF232" i="1"/>
  <c r="AG232" i="1" s="1"/>
  <c r="E238" i="1"/>
  <c r="F237" i="1"/>
  <c r="G237" i="1" s="1"/>
  <c r="X234" i="1"/>
  <c r="AB234" i="1"/>
  <c r="AC234" i="1" s="1"/>
  <c r="L235" i="1"/>
  <c r="M235" i="1" s="1"/>
  <c r="P235" i="1" s="1"/>
  <c r="M234" i="1"/>
  <c r="P234" i="1" s="1"/>
  <c r="AH232" i="1"/>
  <c r="K236" i="1"/>
  <c r="J236" i="1"/>
  <c r="Q236" i="1"/>
  <c r="R236" i="1" s="1"/>
  <c r="I236" i="1"/>
  <c r="U235" i="1"/>
  <c r="V235" i="1" s="1"/>
  <c r="W233" i="1"/>
  <c r="AA233" i="1" s="1"/>
  <c r="AD233" i="1"/>
  <c r="AE233" i="1" s="1"/>
  <c r="O235" i="1" l="1"/>
  <c r="Z233" i="1"/>
  <c r="S235" i="1"/>
  <c r="T235" i="1"/>
  <c r="X235" i="1"/>
  <c r="AB235" i="1"/>
  <c r="AC235" i="1" s="1"/>
  <c r="AH233" i="1"/>
  <c r="E239" i="1"/>
  <c r="F238" i="1"/>
  <c r="G238" i="1" s="1"/>
  <c r="L236" i="1"/>
  <c r="M236" i="1" s="1"/>
  <c r="P236" i="1" s="1"/>
  <c r="Y233" i="1"/>
  <c r="AF233" i="1"/>
  <c r="AG233" i="1" s="1"/>
  <c r="U236" i="1"/>
  <c r="V236" i="1" s="1"/>
  <c r="S234" i="1"/>
  <c r="T234" i="1"/>
  <c r="K237" i="1"/>
  <c r="I237" i="1"/>
  <c r="Q237" i="1"/>
  <c r="R237" i="1" s="1"/>
  <c r="J237" i="1"/>
  <c r="S236" i="1" l="1"/>
  <c r="T236" i="1"/>
  <c r="E240" i="1"/>
  <c r="F239" i="1"/>
  <c r="G239" i="1" s="1"/>
  <c r="X236" i="1"/>
  <c r="AB236" i="1"/>
  <c r="AC236" i="1" s="1"/>
  <c r="O236" i="1"/>
  <c r="W235" i="1"/>
  <c r="AA235" i="1" s="1"/>
  <c r="AD235" i="1"/>
  <c r="AE235" i="1" s="1"/>
  <c r="L237" i="1"/>
  <c r="M237" i="1" s="1"/>
  <c r="P237" i="1" s="1"/>
  <c r="U237" i="1"/>
  <c r="V237" i="1" s="1"/>
  <c r="W234" i="1"/>
  <c r="AD234" i="1"/>
  <c r="K238" i="1"/>
  <c r="I238" i="1"/>
  <c r="Q238" i="1"/>
  <c r="R238" i="1" s="1"/>
  <c r="J238" i="1"/>
  <c r="Z235" i="1" l="1"/>
  <c r="O237" i="1"/>
  <c r="S237" i="1"/>
  <c r="T237" i="1"/>
  <c r="AA234" i="1"/>
  <c r="Z234" i="1"/>
  <c r="Y234" i="1"/>
  <c r="AF235" i="1"/>
  <c r="AG235" i="1" s="1"/>
  <c r="K239" i="1"/>
  <c r="J239" i="1"/>
  <c r="I239" i="1"/>
  <c r="Q239" i="1"/>
  <c r="R239" i="1" s="1"/>
  <c r="AH235" i="1"/>
  <c r="U238" i="1"/>
  <c r="V238" i="1" s="1"/>
  <c r="X237" i="1"/>
  <c r="AB237" i="1"/>
  <c r="AC237" i="1" s="1"/>
  <c r="W236" i="1"/>
  <c r="AA236" i="1" s="1"/>
  <c r="AD236" i="1"/>
  <c r="AE236" i="1" s="1"/>
  <c r="L238" i="1"/>
  <c r="O238" i="1" s="1"/>
  <c r="AE234" i="1"/>
  <c r="AH234" i="1"/>
  <c r="Y235" i="1"/>
  <c r="E241" i="1"/>
  <c r="F240" i="1"/>
  <c r="G240" i="1" s="1"/>
  <c r="X238" i="1" l="1"/>
  <c r="AB238" i="1"/>
  <c r="AC238" i="1" s="1"/>
  <c r="L239" i="1"/>
  <c r="O239" i="1" s="1"/>
  <c r="AF234" i="1"/>
  <c r="AG234" i="1" s="1"/>
  <c r="AH236" i="1"/>
  <c r="U239" i="1"/>
  <c r="V239" i="1" s="1"/>
  <c r="Y236" i="1"/>
  <c r="M238" i="1"/>
  <c r="P238" i="1" s="1"/>
  <c r="W237" i="1"/>
  <c r="AA237" i="1" s="1"/>
  <c r="AD237" i="1"/>
  <c r="AE237" i="1" s="1"/>
  <c r="K240" i="1"/>
  <c r="Q240" i="1"/>
  <c r="R240" i="1" s="1"/>
  <c r="J240" i="1"/>
  <c r="I240" i="1"/>
  <c r="F241" i="1"/>
  <c r="G241" i="1" s="1"/>
  <c r="AF236" i="1"/>
  <c r="AG236" i="1" s="1"/>
  <c r="Z236" i="1"/>
  <c r="L240" i="1" l="1"/>
  <c r="O240" i="1" s="1"/>
  <c r="K241" i="1"/>
  <c r="I241" i="1"/>
  <c r="J241" i="1"/>
  <c r="Q241" i="1"/>
  <c r="R241" i="1" s="1"/>
  <c r="S238" i="1"/>
  <c r="T238" i="1"/>
  <c r="Z237" i="1"/>
  <c r="X239" i="1"/>
  <c r="AB239" i="1"/>
  <c r="AC239" i="1" s="1"/>
  <c r="U240" i="1"/>
  <c r="V240" i="1" s="1"/>
  <c r="M239" i="1"/>
  <c r="P239" i="1" s="1"/>
  <c r="Y237" i="1"/>
  <c r="AH237" i="1"/>
  <c r="M240" i="1"/>
  <c r="P240" i="1" s="1"/>
  <c r="S240" i="1" s="1"/>
  <c r="AF237" i="1"/>
  <c r="AG237" i="1"/>
  <c r="W238" i="1" l="1"/>
  <c r="AD238" i="1"/>
  <c r="S239" i="1"/>
  <c r="T239" i="1"/>
  <c r="T240" i="1"/>
  <c r="U241" i="1"/>
  <c r="V241" i="1" s="1"/>
  <c r="X240" i="1"/>
  <c r="AB240" i="1"/>
  <c r="AC240" i="1" s="1"/>
  <c r="L241" i="1"/>
  <c r="M241" i="1" s="1"/>
  <c r="P241" i="1" s="1"/>
  <c r="S241" i="1" l="1"/>
  <c r="T241" i="1"/>
  <c r="X241" i="1"/>
  <c r="AB241" i="1"/>
  <c r="AC241" i="1" s="1"/>
  <c r="W239" i="1"/>
  <c r="AD239" i="1"/>
  <c r="O241" i="1"/>
  <c r="W240" i="1"/>
  <c r="AA240" i="1" s="1"/>
  <c r="AD240" i="1"/>
  <c r="AE240" i="1" s="1"/>
  <c r="AE238" i="1"/>
  <c r="AH238" i="1"/>
  <c r="AA238" i="1"/>
  <c r="Z238" i="1"/>
  <c r="Y238" i="1"/>
  <c r="AH240" i="1" l="1"/>
  <c r="Y240" i="1"/>
  <c r="AF238" i="1"/>
  <c r="AG238" i="1" s="1"/>
  <c r="AE239" i="1"/>
  <c r="AH239" i="1"/>
  <c r="W241" i="1"/>
  <c r="AA241" i="1" s="1"/>
  <c r="AD241" i="1"/>
  <c r="AE241" i="1" s="1"/>
  <c r="Z240" i="1"/>
  <c r="AF240" i="1"/>
  <c r="AG240" i="1" s="1"/>
  <c r="AA239" i="1"/>
  <c r="Y239" i="1"/>
  <c r="Z239" i="1"/>
  <c r="AH241" i="1" l="1"/>
  <c r="AF239" i="1"/>
  <c r="AG239" i="1" s="1"/>
  <c r="AF241" i="1"/>
  <c r="AG241" i="1" s="1"/>
  <c r="Y241" i="1"/>
  <c r="Z241" i="1"/>
</calcChain>
</file>

<file path=xl/sharedStrings.xml><?xml version="1.0" encoding="utf-8"?>
<sst xmlns="http://schemas.openxmlformats.org/spreadsheetml/2006/main" count="35" uniqueCount="34">
  <si>
    <t>Latitude (+ to N)</t>
  </si>
  <si>
    <t>Date</t>
  </si>
  <si>
    <t>Julian Day</t>
  </si>
  <si>
    <t>Julian Century</t>
  </si>
  <si>
    <t>Eccent Earth Orbit</t>
  </si>
  <si>
    <t>Sun Eq of Ctr</t>
  </si>
  <si>
    <t>Sun Rad Vector (AUs)</t>
  </si>
  <si>
    <t>Sun Declin (deg)</t>
  </si>
  <si>
    <t>var y</t>
  </si>
  <si>
    <t>Eq of Time (minutes)</t>
  </si>
  <si>
    <t>HA Sunrise (deg)</t>
  </si>
  <si>
    <t>True Solar Time (min)</t>
  </si>
  <si>
    <t>Hour Angle (deg)</t>
  </si>
  <si>
    <t>Solar Zenith Angle (deg)</t>
  </si>
  <si>
    <t>Solar Elevation Angle (deg)</t>
  </si>
  <si>
    <t>Approx Atmospheric Refraction (deg)</t>
  </si>
  <si>
    <t>Solar Elevation corrected for atm refraction (deg)</t>
  </si>
  <si>
    <t>Solar Azimuth Angle (deg cw from N)</t>
  </si>
  <si>
    <t>Longitude (+ to E)</t>
  </si>
  <si>
    <t>Time Zone (+ to E)</t>
  </si>
  <si>
    <t>NOAA Solar Calculations - Change any of the highlighted cells to get solar position data for that location and date.</t>
  </si>
  <si>
    <t>Geom Mean Long Sun (deg)</t>
  </si>
  <si>
    <t>Geom Mean Anom Sun (deg)</t>
  </si>
  <si>
    <t>Sun True Long (deg)</t>
  </si>
  <si>
    <t>Sun True Anom (deg)</t>
  </si>
  <si>
    <t>Sun App Long (deg)</t>
  </si>
  <si>
    <t>Mean Obliq Ecliptic (deg)</t>
  </si>
  <si>
    <t>Obliq Corr (deg)</t>
  </si>
  <si>
    <t>Sun Rt Ascen (deg)</t>
  </si>
  <si>
    <t>Solar Noon (LST)</t>
  </si>
  <si>
    <t>Sunrise Time (LST)</t>
  </si>
  <si>
    <t>Sunset Time (LST)</t>
  </si>
  <si>
    <t>Sunlight Duration (minutes)</t>
  </si>
  <si>
    <t>Time (past local midnight)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</si>
</sst>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0000000"/>
    <numFmt numFmtId="174" formatCode="h:mm:ss;@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2" fontId="0" fillId="0" borderId="0" xfId="0" applyNumberFormat="1"/>
    <xf numFmtId="172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Fill="1"/>
    <xf numFmtId="174" fontId="0" fillId="0" borderId="0" xfId="0" applyNumberFormat="1"/>
    <xf numFmtId="0" fontId="0" fillId="0" borderId="0" xfId="0" applyNumberFormat="1"/>
    <xf numFmtId="0" fontId="1" fillId="0" borderId="0" xfId="0" applyFont="1" applyFill="1" applyAlignment="1">
      <alignment vertical="top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Solar Azimuth vs. Elevation Angle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Calculations!$AH$1</c:f>
              <c:strCache>
                <c:ptCount val="1"/>
                <c:pt idx="0">
                  <c:v>Solar Azimuth Angle (deg cw from N)</c:v>
                </c:pt>
              </c:strCache>
            </c:strRef>
          </c:tx>
          <c:marker>
            <c:symbol val="none"/>
          </c:marker>
          <c:xVal>
            <c:numRef>
              <c:f>Calculations!$AG$2:$AG$241</c:f>
              <c:numCache>
                <c:formatCode>General</c:formatCode>
                <c:ptCount val="240"/>
                <c:pt idx="0">
                  <c:v>-68.411730917322799</c:v>
                </c:pt>
                <c:pt idx="1">
                  <c:v>-69.170405968975558</c:v>
                </c:pt>
                <c:pt idx="2">
                  <c:v>-69.878377716676098</c:v>
                </c:pt>
                <c:pt idx="3">
                  <c:v>-70.529967896157174</c:v>
                </c:pt>
                <c:pt idx="4">
                  <c:v>-71.119204391523652</c:v>
                </c:pt>
                <c:pt idx="5">
                  <c:v>-71.639962502779014</c:v>
                </c:pt>
                <c:pt idx="6">
                  <c:v>-72.086163610259476</c:v>
                </c:pt>
                <c:pt idx="7">
                  <c:v>-72.452029530271801</c:v>
                </c:pt>
                <c:pt idx="8">
                  <c:v>-72.732379865455769</c:v>
                </c:pt>
                <c:pt idx="9">
                  <c:v>-72.922946594801445</c:v>
                </c:pt>
                <c:pt idx="10">
                  <c:v>-73.020668497280568</c:v>
                </c:pt>
                <c:pt idx="11">
                  <c:v>-73.023922412334429</c:v>
                </c:pt>
                <c:pt idx="12">
                  <c:v>-72.93265277107885</c:v>
                </c:pt>
                <c:pt idx="13">
                  <c:v>-72.748376091574428</c:v>
                </c:pt>
                <c:pt idx="14">
                  <c:v>-72.474059610205359</c:v>
                </c:pt>
                <c:pt idx="15">
                  <c:v>-72.113895960002168</c:v>
                </c:pt>
                <c:pt idx="16">
                  <c:v>-71.673011738540509</c:v>
                </c:pt>
                <c:pt idx="17">
                  <c:v>-71.157153007453374</c:v>
                </c:pt>
                <c:pt idx="18">
                  <c:v>-70.572385769297469</c:v>
                </c:pt>
                <c:pt idx="19">
                  <c:v>-69.924838078529802</c:v>
                </c:pt>
                <c:pt idx="20">
                  <c:v>-69.220497352860875</c:v>
                </c:pt>
                <c:pt idx="21">
                  <c:v>-68.465065242722474</c:v>
                </c:pt>
                <c:pt idx="22">
                  <c:v>-67.663864787910597</c:v>
                </c:pt>
                <c:pt idx="23">
                  <c:v>-66.821790632842919</c:v>
                </c:pt>
                <c:pt idx="24">
                  <c:v>-65.943291971656109</c:v>
                </c:pt>
                <c:pt idx="25">
                  <c:v>-65.032378593033101</c:v>
                </c:pt>
                <c:pt idx="26">
                  <c:v>-64.092641973429409</c:v>
                </c:pt>
                <c:pt idx="27">
                  <c:v>-63.127285190329999</c:v>
                </c:pt>
                <c:pt idx="28">
                  <c:v>-62.139157131108085</c:v>
                </c:pt>
                <c:pt idx="29">
                  <c:v>-61.130787894014382</c:v>
                </c:pt>
                <c:pt idx="30">
                  <c:v>-60.104423378946194</c:v>
                </c:pt>
                <c:pt idx="31">
                  <c:v>-59.062057870973675</c:v>
                </c:pt>
                <c:pt idx="32">
                  <c:v>-58.005463983396979</c:v>
                </c:pt>
                <c:pt idx="33">
                  <c:v>-56.936219703359363</c:v>
                </c:pt>
                <c:pt idx="34">
                  <c:v>-55.855732523081777</c:v>
                </c:pt>
                <c:pt idx="35">
                  <c:v>-54.765260784477782</c:v>
                </c:pt>
                <c:pt idx="36">
                  <c:v>-53.665932442956695</c:v>
                </c:pt>
                <c:pt idx="37">
                  <c:v>-52.558761493378199</c:v>
                </c:pt>
                <c:pt idx="38">
                  <c:v>-51.444662309146985</c:v>
                </c:pt>
                <c:pt idx="39">
                  <c:v>-50.324462139428825</c:v>
                </c:pt>
                <c:pt idx="40">
                  <c:v>-49.198911992120003</c:v>
                </c:pt>
                <c:pt idx="41">
                  <c:v>-48.068696110811551</c:v>
                </c:pt>
                <c:pt idx="42">
                  <c:v>-46.934440230705306</c:v>
                </c:pt>
                <c:pt idx="43">
                  <c:v>-45.796718777904985</c:v>
                </c:pt>
                <c:pt idx="44">
                  <c:v>-44.656061154724533</c:v>
                </c:pt>
                <c:pt idx="45">
                  <c:v>-43.512957236199668</c:v>
                </c:pt>
                <c:pt idx="46">
                  <c:v>-42.36786218491757</c:v>
                </c:pt>
                <c:pt idx="47">
                  <c:v>-41.221200677603505</c:v>
                </c:pt>
                <c:pt idx="48">
                  <c:v>-40.073370623212625</c:v>
                </c:pt>
                <c:pt idx="49">
                  <c:v>-38.924746440995733</c:v>
                </c:pt>
                <c:pt idx="50">
                  <c:v>-37.775681958008114</c:v>
                </c:pt>
                <c:pt idx="51">
                  <c:v>-36.626512975921138</c:v>
                </c:pt>
                <c:pt idx="52">
                  <c:v>-35.47755955109043</c:v>
                </c:pt>
                <c:pt idx="53">
                  <c:v>-34.3291280241938</c:v>
                </c:pt>
                <c:pt idx="54">
                  <c:v>-33.181512831697624</c:v>
                </c:pt>
                <c:pt idx="55">
                  <c:v>-32.034998125303943</c:v>
                </c:pt>
                <c:pt idx="56">
                  <c:v>-30.889859222727512</c:v>
                </c:pt>
                <c:pt idx="57">
                  <c:v>-29.746363908053574</c:v>
                </c:pt>
                <c:pt idx="58">
                  <c:v>-28.60477359786757</c:v>
                </c:pt>
                <c:pt idx="59">
                  <c:v>-27.465344384757614</c:v>
                </c:pt>
                <c:pt idx="60">
                  <c:v>-26.328327967929884</c:v>
                </c:pt>
                <c:pt idx="61">
                  <c:v>-25.193972476013595</c:v>
                </c:pt>
                <c:pt idx="62">
                  <c:v>-24.06252318455876</c:v>
                </c:pt>
                <c:pt idx="63">
                  <c:v>-22.934223125551178</c:v>
                </c:pt>
                <c:pt idx="64">
                  <c:v>-21.809313580643323</c:v>
                </c:pt>
                <c:pt idx="65">
                  <c:v>-20.688034442914933</c:v>
                </c:pt>
                <c:pt idx="66">
                  <c:v>-19.570624420231912</c:v>
                </c:pt>
                <c:pt idx="67">
                  <c:v>-18.457321038935284</c:v>
                </c:pt>
                <c:pt idx="68">
                  <c:v>-17.348360381799214</c:v>
                </c:pt>
                <c:pt idx="69">
                  <c:v>-16.243976458631519</c:v>
                </c:pt>
                <c:pt idx="70">
                  <c:v>-15.144400047480536</c:v>
                </c:pt>
                <c:pt idx="71">
                  <c:v>-14.049856747262835</c:v>
                </c:pt>
                <c:pt idx="72">
                  <c:v>-12.960563812627147</c:v>
                </c:pt>
                <c:pt idx="73">
                  <c:v>-11.876725042176194</c:v>
                </c:pt>
                <c:pt idx="74">
                  <c:v>-10.798522431285235</c:v>
                </c:pt>
                <c:pt idx="75">
                  <c:v>-9.7261022129711527</c:v>
                </c:pt>
                <c:pt idx="76">
                  <c:v>-8.6595506651943968</c:v>
                </c:pt>
                <c:pt idx="77">
                  <c:v>-7.598850120378895</c:v>
                </c:pt>
                <c:pt idx="78">
                  <c:v>-6.5437938038112993</c:v>
                </c:pt>
                <c:pt idx="79">
                  <c:v>-5.4938069275374692</c:v>
                </c:pt>
                <c:pt idx="80">
                  <c:v>-4.4475275948008326</c:v>
                </c:pt>
                <c:pt idx="81">
                  <c:v>-3.4016644559461677</c:v>
                </c:pt>
                <c:pt idx="82">
                  <c:v>-2.3470900797484879</c:v>
                </c:pt>
                <c:pt idx="83">
                  <c:v>-1.2490996318107979</c:v>
                </c:pt>
                <c:pt idx="84">
                  <c:v>8.1484984590713849E-2</c:v>
                </c:pt>
                <c:pt idx="85">
                  <c:v>0.92735003354398038</c:v>
                </c:pt>
                <c:pt idx="86">
                  <c:v>1.8103473735263134</c:v>
                </c:pt>
                <c:pt idx="87">
                  <c:v>2.7134222329593545</c:v>
                </c:pt>
                <c:pt idx="88">
                  <c:v>3.6245576663091912</c:v>
                </c:pt>
                <c:pt idx="89">
                  <c:v>4.5363428933645693</c:v>
                </c:pt>
                <c:pt idx="90">
                  <c:v>5.4458746476513706</c:v>
                </c:pt>
                <c:pt idx="91">
                  <c:v>6.3487487557782014</c:v>
                </c:pt>
                <c:pt idx="92">
                  <c:v>7.2428142760329228</c:v>
                </c:pt>
                <c:pt idx="93">
                  <c:v>8.1266384986817961</c:v>
                </c:pt>
                <c:pt idx="94">
                  <c:v>8.9990578457853836</c:v>
                </c:pt>
                <c:pt idx="95">
                  <c:v>9.8590876916928973</c:v>
                </c:pt>
                <c:pt idx="96">
                  <c:v>10.705865456841106</c:v>
                </c:pt>
                <c:pt idx="97">
                  <c:v>11.538611029838608</c:v>
                </c:pt>
                <c:pt idx="98">
                  <c:v>12.356599445789561</c:v>
                </c:pt>
                <c:pt idx="99">
                  <c:v>13.15914219722287</c:v>
                </c:pt>
                <c:pt idx="100">
                  <c:v>13.945574494495117</c:v>
                </c:pt>
                <c:pt idx="101">
                  <c:v>14.715246601988561</c:v>
                </c:pt>
                <c:pt idx="102">
                  <c:v>15.467517985243587</c:v>
                </c:pt>
                <c:pt idx="103">
                  <c:v>16.201753426299078</c:v>
                </c:pt>
                <c:pt idx="104">
                  <c:v>16.917320546129581</c:v>
                </c:pt>
                <c:pt idx="105">
                  <c:v>17.613588358816536</c:v>
                </c:pt>
                <c:pt idx="106">
                  <c:v>18.289926603617527</c:v>
                </c:pt>
                <c:pt idx="107">
                  <c:v>18.945705681609354</c:v>
                </c:pt>
                <c:pt idx="108">
                  <c:v>19.580297076435958</c:v>
                </c:pt>
                <c:pt idx="109">
                  <c:v>20.193074173760767</c:v>
                </c:pt>
                <c:pt idx="110">
                  <c:v>20.783413417652671</c:v>
                </c:pt>
                <c:pt idx="111">
                  <c:v>21.35069575678197</c:v>
                </c:pt>
                <c:pt idx="112">
                  <c:v>21.89430834374846</c:v>
                </c:pt>
                <c:pt idx="113">
                  <c:v>22.413646456014028</c:v>
                </c:pt>
                <c:pt idx="114">
                  <c:v>22.908115611027934</c:v>
                </c:pt>
                <c:pt idx="115">
                  <c:v>23.377133848575919</c:v>
                </c:pt>
                <c:pt idx="116">
                  <c:v>23.820134154446233</c:v>
                </c:pt>
                <c:pt idx="117">
                  <c:v>24.236566997572222</c:v>
                </c:pt>
                <c:pt idx="118">
                  <c:v>24.625902952555119</c:v>
                </c:pt>
                <c:pt idx="119">
                  <c:v>24.98763537650834</c:v>
                </c:pt>
                <c:pt idx="120">
                  <c:v>25.321283108678344</c:v>
                </c:pt>
                <c:pt idx="121">
                  <c:v>25.626393158250004</c:v>
                </c:pt>
                <c:pt idx="122">
                  <c:v>25.902543345621453</c:v>
                </c:pt>
                <c:pt idx="123">
                  <c:v>26.149344860723559</c:v>
                </c:pt>
                <c:pt idx="124">
                  <c:v>26.3664447015096</c:v>
                </c:pt>
                <c:pt idx="125">
                  <c:v>26.553527957086821</c:v>
                </c:pt>
                <c:pt idx="126">
                  <c:v>26.71031989946442</c:v>
                </c:pt>
                <c:pt idx="127">
                  <c:v>26.836587851656979</c:v>
                </c:pt>
                <c:pt idx="128">
                  <c:v>26.932142800664984</c:v>
                </c:pt>
                <c:pt idx="129">
                  <c:v>26.996840729421848</c:v>
                </c:pt>
                <c:pt idx="130">
                  <c:v>27.030583643960345</c:v>
                </c:pt>
                <c:pt idx="131">
                  <c:v>27.033320279158271</c:v>
                </c:pt>
                <c:pt idx="132">
                  <c:v>27.005046469585849</c:v>
                </c:pt>
                <c:pt idx="133">
                  <c:v>26.945805180121667</c:v>
                </c:pt>
                <c:pt idx="134">
                  <c:v>26.855686194572684</c:v>
                </c:pt>
                <c:pt idx="135">
                  <c:v>26.734825469042551</c:v>
                </c:pt>
                <c:pt idx="136">
                  <c:v>26.583404160109282</c:v>
                </c:pt>
                <c:pt idx="137">
                  <c:v>26.401647345667644</c:v>
                </c:pt>
                <c:pt idx="138">
                  <c:v>26.189822459889164</c:v>
                </c:pt>
                <c:pt idx="139">
                  <c:v>25.948237468068797</c:v>
                </c:pt>
                <c:pt idx="140">
                  <c:v>25.677238812410074</c:v>
                </c:pt>
                <c:pt idx="141">
                  <c:v>25.377209160119062</c:v>
                </c:pt>
                <c:pt idx="142">
                  <c:v>25.048564990158315</c:v>
                </c:pt>
                <c:pt idx="143">
                  <c:v>24.691754053230927</c:v>
                </c:pt>
                <c:pt idx="144">
                  <c:v>24.307252743115669</c:v>
                </c:pt>
                <c:pt idx="145">
                  <c:v>23.89556341409461</c:v>
                </c:pt>
                <c:pt idx="146">
                  <c:v>23.457211681571838</c:v>
                </c:pt>
                <c:pt idx="147">
                  <c:v>22.992743738419925</c:v>
                </c:pt>
                <c:pt idx="148">
                  <c:v>22.502723721247573</c:v>
                </c:pt>
                <c:pt idx="149">
                  <c:v>21.987731155646696</c:v>
                </c:pt>
                <c:pt idx="150">
                  <c:v>21.448358511109081</c:v>
                </c:pt>
                <c:pt idx="151">
                  <c:v>20.88520889143857</c:v>
                </c:pt>
                <c:pt idx="152">
                  <c:v>20.29889388854172</c:v>
                </c:pt>
                <c:pt idx="153">
                  <c:v>19.690031625455855</c:v>
                </c:pt>
                <c:pt idx="154">
                  <c:v>19.059245015535016</c:v>
                </c:pt>
                <c:pt idx="155">
                  <c:v>18.407160269590108</c:v>
                </c:pt>
                <c:pt idx="156">
                  <c:v>17.734405684978594</c:v>
                </c:pt>
                <c:pt idx="157">
                  <c:v>17.041610763215878</c:v>
                </c:pt>
                <c:pt idx="158">
                  <c:v>16.329405713091834</c:v>
                </c:pt>
                <c:pt idx="159">
                  <c:v>15.598421421599985</c:v>
                </c:pt>
                <c:pt idx="160">
                  <c:v>14.849290003926559</c:v>
                </c:pt>
                <c:pt idx="161">
                  <c:v>14.082646096830873</c:v>
                </c:pt>
                <c:pt idx="162">
                  <c:v>13.29912913048601</c:v>
                </c:pt>
                <c:pt idx="163">
                  <c:v>12.499386930782478</c:v>
                </c:pt>
                <c:pt idx="164">
                  <c:v>11.684081172481029</c:v>
                </c:pt>
                <c:pt idx="165">
                  <c:v>10.853895469321746</c:v>
                </c:pt>
                <c:pt idx="166">
                  <c:v>10.009547277045421</c:v>
                </c:pt>
                <c:pt idx="167">
                  <c:v>9.1518053617916753</c:v>
                </c:pt>
                <c:pt idx="168">
                  <c:v>8.281515360652417</c:v>
                </c:pt>
                <c:pt idx="169">
                  <c:v>7.3996368843124696</c:v>
                </c:pt>
                <c:pt idx="170">
                  <c:v>6.5072968320066025</c:v>
                </c:pt>
                <c:pt idx="171">
                  <c:v>5.6058706605644888</c:v>
                </c:pt>
                <c:pt idx="172">
                  <c:v>4.6971252664652585</c:v>
                </c:pt>
                <c:pt idx="173">
                  <c:v>3.785691007585644</c:v>
                </c:pt>
                <c:pt idx="174">
                  <c:v>2.8740445783774788</c:v>
                </c:pt>
                <c:pt idx="175">
                  <c:v>1.9688286725238195</c:v>
                </c:pt>
                <c:pt idx="176">
                  <c:v>1.0812141250470919</c:v>
                </c:pt>
                <c:pt idx="177">
                  <c:v>0.22733367038607999</c:v>
                </c:pt>
                <c:pt idx="178">
                  <c:v>-1.041467500034658</c:v>
                </c:pt>
                <c:pt idx="179">
                  <c:v>-2.1580967968743936</c:v>
                </c:pt>
                <c:pt idx="180">
                  <c:v>-3.2162883658185999</c:v>
                </c:pt>
                <c:pt idx="181">
                  <c:v>-4.2626974214699791</c:v>
                </c:pt>
                <c:pt idx="182">
                  <c:v>-5.3085350989310029</c:v>
                </c:pt>
                <c:pt idx="183">
                  <c:v>-6.3576892530067743</c:v>
                </c:pt>
                <c:pt idx="184">
                  <c:v>-7.4117437586906885</c:v>
                </c:pt>
                <c:pt idx="185">
                  <c:v>-8.471370725379785</c:v>
                </c:pt>
                <c:pt idx="186">
                  <c:v>-9.5368245860565874</c:v>
                </c:pt>
                <c:pt idx="187">
                  <c:v>-10.60814820777737</c:v>
                </c:pt>
                <c:pt idx="188">
                  <c:v>-11.685269353379246</c:v>
                </c:pt>
                <c:pt idx="189">
                  <c:v>-12.768049869730788</c:v>
                </c:pt>
                <c:pt idx="190">
                  <c:v>-13.856312471942839</c:v>
                </c:pt>
                <c:pt idx="191">
                  <c:v>-14.949856080169861</c:v>
                </c:pt>
                <c:pt idx="192">
                  <c:v>-16.048464940434769</c:v>
                </c:pt>
                <c:pt idx="193">
                  <c:v>-17.151914190008611</c:v>
                </c:pt>
                <c:pt idx="194">
                  <c:v>-18.259973300023297</c:v>
                </c:pt>
                <c:pt idx="195">
                  <c:v>-19.372408197510836</c:v>
                </c:pt>
                <c:pt idx="196">
                  <c:v>-20.48898253853487</c:v>
                </c:pt>
                <c:pt idx="197">
                  <c:v>-21.609458414034442</c:v>
                </c:pt>
                <c:pt idx="198">
                  <c:v>-22.733596664318899</c:v>
                </c:pt>
                <c:pt idx="199">
                  <c:v>-23.861156913534533</c:v>
                </c:pt>
                <c:pt idx="200">
                  <c:v>-24.991897393255705</c:v>
                </c:pt>
                <c:pt idx="201">
                  <c:v>-26.125574602502205</c:v>
                </c:pt>
                <c:pt idx="202">
                  <c:v>-27.261942830737521</c:v>
                </c:pt>
                <c:pt idx="203">
                  <c:v>-28.400753563139713</c:v>
                </c:pt>
                <c:pt idx="204">
                  <c:v>-29.541754775319802</c:v>
                </c:pt>
                <c:pt idx="205">
                  <c:v>-30.684690122829824</c:v>
                </c:pt>
                <c:pt idx="206">
                  <c:v>-31.82929802207817</c:v>
                </c:pt>
                <c:pt idx="207">
                  <c:v>-32.975310619525594</c:v>
                </c:pt>
                <c:pt idx="208">
                  <c:v>-34.122452638530007</c:v>
                </c:pt>
                <c:pt idx="209">
                  <c:v>-35.270440094078786</c:v>
                </c:pt>
                <c:pt idx="210">
                  <c:v>-36.41897885832465</c:v>
                </c:pt>
                <c:pt idx="211">
                  <c:v>-37.567763060478896</c:v>
                </c:pt>
                <c:pt idx="212">
                  <c:v>-38.716473297361432</c:v>
                </c:pt>
                <c:pt idx="213">
                  <c:v>-39.864774629041655</c:v>
                </c:pt>
                <c:pt idx="214">
                  <c:v>-41.012314329379812</c:v>
                </c:pt>
                <c:pt idx="215">
                  <c:v>-42.158719353730284</c:v>
                </c:pt>
                <c:pt idx="216">
                  <c:v>-43.303593483538656</c:v>
                </c:pt>
                <c:pt idx="217">
                  <c:v>-44.446514096477927</c:v>
                </c:pt>
                <c:pt idx="218">
                  <c:v>-45.587028506667345</c:v>
                </c:pt>
                <c:pt idx="219">
                  <c:v>-46.724649805962535</c:v>
                </c:pt>
                <c:pt idx="220">
                  <c:v>-47.85885213044638</c:v>
                </c:pt>
                <c:pt idx="221">
                  <c:v>-48.989065259581935</c:v>
                </c:pt>
                <c:pt idx="222">
                  <c:v>-50.114668445203748</c:v>
                </c:pt>
                <c:pt idx="223">
                  <c:v>-51.234983347161432</c:v>
                </c:pt>
                <c:pt idx="224">
                  <c:v>-52.349265938368234</c:v>
                </c:pt>
                <c:pt idx="225">
                  <c:v>-53.45669721804137</c:v>
                </c:pt>
                <c:pt idx="226">
                  <c:v>-54.556372554851684</c:v>
                </c:pt>
                <c:pt idx="227">
                  <c:v>-55.647289456697287</c:v>
                </c:pt>
                <c:pt idx="228">
                  <c:v>-56.728333546022753</c:v>
                </c:pt>
                <c:pt idx="229">
                  <c:v>-57.79826250368351</c:v>
                </c:pt>
                <c:pt idx="230">
                  <c:v>-58.855687734737593</c:v>
                </c:pt>
                <c:pt idx="231">
                  <c:v>-59.899053521088774</c:v>
                </c:pt>
                <c:pt idx="232">
                  <c:v>-60.926613455330454</c:v>
                </c:pt>
                <c:pt idx="233">
                  <c:v>-61.93640402812445</c:v>
                </c:pt>
                <c:pt idx="234">
                  <c:v>-62.926215372793507</c:v>
                </c:pt>
                <c:pt idx="235">
                  <c:v>-63.893559401012837</c:v>
                </c:pt>
                <c:pt idx="236">
                  <c:v>-64.835635914517951</c:v>
                </c:pt>
                <c:pt idx="237">
                  <c:v>-65.74929781356056</c:v>
                </c:pt>
                <c:pt idx="238">
                  <c:v>-66.631017280941848</c:v>
                </c:pt>
                <c:pt idx="239">
                  <c:v>-67.476855867914111</c:v>
                </c:pt>
              </c:numCache>
            </c:numRef>
          </c:xVal>
          <c:yVal>
            <c:numRef>
              <c:f>Calculations!$AH$2:$AH$241</c:f>
              <c:numCache>
                <c:formatCode>General</c:formatCode>
                <c:ptCount val="240"/>
                <c:pt idx="0">
                  <c:v>317.06808243217824</c:v>
                </c:pt>
                <c:pt idx="1">
                  <c:v>320.25545556710142</c:v>
                </c:pt>
                <c:pt idx="2">
                  <c:v>323.642818632017</c:v>
                </c:pt>
                <c:pt idx="3">
                  <c:v>327.23590724200068</c:v>
                </c:pt>
                <c:pt idx="4">
                  <c:v>331.03628500571574</c:v>
                </c:pt>
                <c:pt idx="5">
                  <c:v>335.04001828418541</c:v>
                </c:pt>
                <c:pt idx="6">
                  <c:v>339.23640128739538</c:v>
                </c:pt>
                <c:pt idx="7">
                  <c:v>343.60694898148569</c:v>
                </c:pt>
                <c:pt idx="8">
                  <c:v>348.12492086076139</c:v>
                </c:pt>
                <c:pt idx="9">
                  <c:v>352.75562786719337</c:v>
                </c:pt>
                <c:pt idx="10">
                  <c:v>357.45768099378813</c:v>
                </c:pt>
                <c:pt idx="11">
                  <c:v>2.1851633689389587</c:v>
                </c:pt>
                <c:pt idx="12">
                  <c:v>6.8904892171698293</c:v>
                </c:pt>
                <c:pt idx="13">
                  <c:v>11.52752825117534</c:v>
                </c:pt>
                <c:pt idx="14">
                  <c:v>16.054498212501414</c:v>
                </c:pt>
                <c:pt idx="15">
                  <c:v>20.436194649475851</c:v>
                </c:pt>
                <c:pt idx="16">
                  <c:v>24.645306479927626</c:v>
                </c:pt>
                <c:pt idx="17">
                  <c:v>28.662784627112956</c:v>
                </c:pt>
                <c:pt idx="18">
                  <c:v>32.477412468091075</c:v>
                </c:pt>
                <c:pt idx="19">
                  <c:v>36.084826761106342</c:v>
                </c:pt>
                <c:pt idx="20">
                  <c:v>39.486253552200708</c:v>
                </c:pt>
                <c:pt idx="21">
                  <c:v>42.687180810732286</c:v>
                </c:pt>
                <c:pt idx="22">
                  <c:v>45.69612115063353</c:v>
                </c:pt>
                <c:pt idx="23">
                  <c:v>48.523549937736561</c:v>
                </c:pt>
                <c:pt idx="24">
                  <c:v>51.181050306977454</c:v>
                </c:pt>
                <c:pt idx="25">
                  <c:v>53.680661019191689</c:v>
                </c:pt>
                <c:pt idx="26">
                  <c:v>56.03440352516651</c:v>
                </c:pt>
                <c:pt idx="27">
                  <c:v>58.253956738723673</c:v>
                </c:pt>
                <c:pt idx="28">
                  <c:v>60.350447419264526</c:v>
                </c:pt>
                <c:pt idx="29">
                  <c:v>62.33432733436706</c:v>
                </c:pt>
                <c:pt idx="30">
                  <c:v>64.215313178374572</c:v>
                </c:pt>
                <c:pt idx="31">
                  <c:v>66.00237024968169</c:v>
                </c:pt>
                <c:pt idx="32">
                  <c:v>67.703725420678211</c:v>
                </c:pt>
                <c:pt idx="33">
                  <c:v>69.32689873137025</c:v>
                </c:pt>
                <c:pt idx="34">
                  <c:v>70.878745947230414</c:v>
                </c:pt>
                <c:pt idx="35">
                  <c:v>72.365506721271629</c:v>
                </c:pt>
                <c:pt idx="36">
                  <c:v>73.792854720928631</c:v>
                </c:pt>
                <c:pt idx="37">
                  <c:v>75.165947320519308</c:v>
                </c:pt>
                <c:pt idx="38">
                  <c:v>76.48947335636143</c:v>
                </c:pt>
                <c:pt idx="39">
                  <c:v>77.76769805713019</c:v>
                </c:pt>
                <c:pt idx="40">
                  <c:v>79.004504695139985</c:v>
                </c:pt>
                <c:pt idx="41">
                  <c:v>80.203432783660219</c:v>
                </c:pt>
                <c:pt idx="42">
                  <c:v>81.367712837286433</c:v>
                </c:pt>
                <c:pt idx="43">
                  <c:v>82.500297822254936</c:v>
                </c:pt>
                <c:pt idx="44">
                  <c:v>83.603891497056281</c:v>
                </c:pt>
                <c:pt idx="45">
                  <c:v>84.680973872983373</c:v>
                </c:pt>
                <c:pt idx="46">
                  <c:v>85.733824043014351</c:v>
                </c:pt>
                <c:pt idx="47">
                  <c:v>86.764540621941876</c:v>
                </c:pt>
                <c:pt idx="48">
                  <c:v>87.775060034303124</c:v>
                </c:pt>
                <c:pt idx="49">
                  <c:v>88.767172872158824</c:v>
                </c:pt>
                <c:pt idx="50">
                  <c:v>89.742538525079624</c:v>
                </c:pt>
                <c:pt idx="51">
                  <c:v>90.702698271142822</c:v>
                </c:pt>
                <c:pt idx="52">
                  <c:v>91.64908699500603</c:v>
                </c:pt>
                <c:pt idx="53">
                  <c:v>92.583043686836959</c:v>
                </c:pt>
                <c:pt idx="54">
                  <c:v>93.505820854997751</c:v>
                </c:pt>
                <c:pt idx="55">
                  <c:v>94.418592975266165</c:v>
                </c:pt>
                <c:pt idx="56">
                  <c:v>95.322464081225405</c:v>
                </c:pt>
                <c:pt idx="57">
                  <c:v>96.218474592839357</c:v>
                </c:pt>
                <c:pt idx="58">
                  <c:v>97.10760746475961</c:v>
                </c:pt>
                <c:pt idx="59">
                  <c:v>97.990793730624716</c:v>
                </c:pt>
                <c:pt idx="60">
                  <c:v>98.868917506489311</c:v>
                </c:pt>
                <c:pt idx="61">
                  <c:v>99.74282051312332</c:v>
                </c:pt>
                <c:pt idx="62">
                  <c:v>100.61330616627163</c:v>
                </c:pt>
                <c:pt idx="63">
                  <c:v>101.48114328029629</c:v>
                </c:pt>
                <c:pt idx="64">
                  <c:v>102.34706942520995</c:v>
                </c:pt>
                <c:pt idx="65">
                  <c:v>103.2117939700874</c:v>
                </c:pt>
                <c:pt idx="66">
                  <c:v>104.07600084527775</c:v>
                </c:pt>
                <c:pt idx="67">
                  <c:v>104.94035104800821</c:v>
                </c:pt>
                <c:pt idx="68">
                  <c:v>105.80548491677985</c:v>
                </c:pt>
                <c:pt idx="69">
                  <c:v>106.67202419287537</c:v>
                </c:pt>
                <c:pt idx="70">
                  <c:v>107.54057388873952</c:v>
                </c:pt>
                <c:pt idx="71">
                  <c:v>108.41172397654543</c:v>
                </c:pt>
                <c:pt idx="72">
                  <c:v>109.28605091217514</c:v>
                </c:pt>
                <c:pt idx="73">
                  <c:v>110.16411900387664</c:v>
                </c:pt>
                <c:pt idx="74">
                  <c:v>111.04648163712409</c:v>
                </c:pt>
                <c:pt idx="75">
                  <c:v>111.93368236161842</c:v>
                </c:pt>
                <c:pt idx="76">
                  <c:v>112.82625584883073</c:v>
                </c:pt>
                <c:pt idx="77">
                  <c:v>113.72472872367297</c:v>
                </c:pt>
                <c:pt idx="78">
                  <c:v>114.62962027482399</c:v>
                </c:pt>
                <c:pt idx="79">
                  <c:v>115.54144304709826</c:v>
                </c:pt>
                <c:pt idx="80">
                  <c:v>116.46070331602527</c:v>
                </c:pt>
                <c:pt idx="81">
                  <c:v>117.38790144730126</c:v>
                </c:pt>
                <c:pt idx="82">
                  <c:v>118.32353213896869</c:v>
                </c:pt>
                <c:pt idx="83">
                  <c:v>119.2680845473148</c:v>
                </c:pt>
                <c:pt idx="84">
                  <c:v>120.22204229275258</c:v>
                </c:pt>
                <c:pt idx="85">
                  <c:v>121.1858833452348</c:v>
                </c:pt>
                <c:pt idx="86">
                  <c:v>122.16007978415894</c:v>
                </c:pt>
                <c:pt idx="87">
                  <c:v>123.14509743119021</c:v>
                </c:pt>
                <c:pt idx="88">
                  <c:v>124.14139535000157</c:v>
                </c:pt>
                <c:pt idx="89">
                  <c:v>125.14942521061562</c:v>
                </c:pt>
                <c:pt idx="90">
                  <c:v>126.16963051181449</c:v>
                </c:pt>
                <c:pt idx="91">
                  <c:v>127.20244565898406</c:v>
                </c:pt>
                <c:pt idx="92">
                  <c:v>128.24829489133384</c:v>
                </c:pt>
                <c:pt idx="93">
                  <c:v>129.30759105490455</c:v>
                </c:pt>
                <c:pt idx="94">
                  <c:v>130.38073421827818</c:v>
                </c:pt>
                <c:pt idx="95">
                  <c:v>131.46811012637522</c:v>
                </c:pt>
                <c:pt idx="96">
                  <c:v>132.57008849226571</c:v>
                </c:pt>
                <c:pt idx="97">
                  <c:v>133.68702112414599</c:v>
                </c:pt>
                <c:pt idx="98">
                  <c:v>134.81923989028894</c:v>
                </c:pt>
                <c:pt idx="99">
                  <c:v>135.96705452255725</c:v>
                </c:pt>
                <c:pt idx="100">
                  <c:v>137.13075026543135</c:v>
                </c:pt>
                <c:pt idx="101">
                  <c:v>138.31058537598989</c:v>
                </c:pt>
                <c:pt idx="102">
                  <c:v>139.50678848740733</c:v>
                </c:pt>
                <c:pt idx="103">
                  <c:v>140.71955584773656</c:v>
                </c:pt>
                <c:pt idx="104">
                  <c:v>141.94904845363459</c:v>
                </c:pt>
                <c:pt idx="105">
                  <c:v>143.19538909856078</c:v>
                </c:pt>
                <c:pt idx="106">
                  <c:v>144.45865936342398</c:v>
                </c:pt>
                <c:pt idx="107">
                  <c:v>145.73889657853965</c:v>
                </c:pt>
                <c:pt idx="108">
                  <c:v>147.03609079271786</c:v>
                </c:pt>
                <c:pt idx="109">
                  <c:v>148.35018178999894</c:v>
                </c:pt>
                <c:pt idx="110">
                  <c:v>149.68105619681199</c:v>
                </c:pt>
                <c:pt idx="111">
                  <c:v>151.02854473030294</c:v>
                </c:pt>
                <c:pt idx="112">
                  <c:v>152.39241963824099</c:v>
                </c:pt>
                <c:pt idx="113">
                  <c:v>153.77239238829736</c:v>
                </c:pt>
                <c:pt idx="114">
                  <c:v>155.16811166254388</c:v>
                </c:pt>
                <c:pt idx="115">
                  <c:v>156.57916171843328</c:v>
                </c:pt>
                <c:pt idx="116">
                  <c:v>158.00506117319946</c:v>
                </c:pt>
                <c:pt idx="117">
                  <c:v>159.44526227122674</c:v>
                </c:pt>
                <c:pt idx="118">
                  <c:v>160.89915068647053</c:v>
                </c:pt>
                <c:pt idx="119">
                  <c:v>162.36604591116964</c:v>
                </c:pt>
                <c:pt idx="120">
                  <c:v>163.84520227102598</c:v>
                </c:pt>
                <c:pt idx="121">
                  <c:v>165.33581060241249</c:v>
                </c:pt>
                <c:pt idx="122">
                  <c:v>166.83700061304842</c:v>
                </c:pt>
                <c:pt idx="123">
                  <c:v>168.34784393781229</c:v>
                </c:pt>
                <c:pt idx="124">
                  <c:v>169.86735788793703</c:v>
                </c:pt>
                <c:pt idx="125">
                  <c:v>171.39450987527675</c:v>
                </c:pt>
                <c:pt idx="126">
                  <c:v>172.92822248193306</c:v>
                </c:pt>
                <c:pt idx="127">
                  <c:v>174.46737912660467</c:v>
                </c:pt>
                <c:pt idx="128">
                  <c:v>176.01083026845185</c:v>
                </c:pt>
                <c:pt idx="129">
                  <c:v>177.55740007181521</c:v>
                </c:pt>
                <c:pt idx="130">
                  <c:v>179.10589344700099</c:v>
                </c:pt>
                <c:pt idx="131">
                  <c:v>180.65510336852847</c:v>
                </c:pt>
                <c:pt idx="132">
                  <c:v>182.20381836850851</c:v>
                </c:pt>
                <c:pt idx="133">
                  <c:v>183.75083009424046</c:v>
                </c:pt>
                <c:pt idx="134">
                  <c:v>185.29494082113439</c:v>
                </c:pt>
                <c:pt idx="135">
                  <c:v>186.8349708095528</c:v>
                </c:pt>
                <c:pt idx="136">
                  <c:v>188.36976540202448</c:v>
                </c:pt>
                <c:pt idx="137">
                  <c:v>189.89820176124962</c:v>
                </c:pt>
                <c:pt idx="138">
                  <c:v>191.41919516082112</c:v>
                </c:pt>
                <c:pt idx="139">
                  <c:v>192.93170475217394</c:v>
                </c:pt>
                <c:pt idx="140">
                  <c:v>194.43473874287173</c:v>
                </c:pt>
                <c:pt idx="141">
                  <c:v>195.92735893848297</c:v>
                </c:pt>
                <c:pt idx="142">
                  <c:v>197.40868461220296</c:v>
                </c:pt>
                <c:pt idx="143">
                  <c:v>198.87789568436648</c:v>
                </c:pt>
                <c:pt idx="144">
                  <c:v>200.33423520554538</c:v>
                </c:pt>
                <c:pt idx="145">
                  <c:v>201.77701115337541</c:v>
                </c:pt>
                <c:pt idx="146">
                  <c:v>203.20559756278712</c:v>
                </c:pt>
                <c:pt idx="147">
                  <c:v>204.61943502278442</c:v>
                </c:pt>
                <c:pt idx="148">
                  <c:v>206.01803057934274</c:v>
                </c:pt>
                <c:pt idx="149">
                  <c:v>207.40095709373117</c:v>
                </c:pt>
                <c:pt idx="150">
                  <c:v>208.76785210848806</c:v>
                </c:pt>
                <c:pt idx="151">
                  <c:v>210.1184162791692</c:v>
                </c:pt>
                <c:pt idx="152">
                  <c:v>211.45241142984904</c:v>
                </c:pt>
                <c:pt idx="153">
                  <c:v>212.76965829199358</c:v>
                </c:pt>
                <c:pt idx="154">
                  <c:v>214.0700339852396</c:v>
                </c:pt>
                <c:pt idx="155">
                  <c:v>215.3534692954799</c:v>
                </c:pt>
                <c:pt idx="156">
                  <c:v>216.61994580431096</c:v>
                </c:pt>
                <c:pt idx="157">
                  <c:v>217.86949291834469</c:v>
                </c:pt>
                <c:pt idx="158">
                  <c:v>219.10218484446955</c:v>
                </c:pt>
                <c:pt idx="159">
                  <c:v>220.31813755089746</c:v>
                </c:pt>
                <c:pt idx="160">
                  <c:v>221.51750575080305</c:v>
                </c:pt>
                <c:pt idx="161">
                  <c:v>222.70047993910495</c:v>
                </c:pt>
                <c:pt idx="162">
                  <c:v>223.86728350986419</c:v>
                </c:pt>
                <c:pt idx="163">
                  <c:v>225.01816997597135</c:v>
                </c:pt>
                <c:pt idx="164">
                  <c:v>226.15342031005039</c:v>
                </c:pt>
                <c:pt idx="165">
                  <c:v>227.27334042043631</c:v>
                </c:pt>
                <c:pt idx="166">
                  <c:v>228.37825877386928</c:v>
                </c:pt>
                <c:pt idx="167">
                  <c:v>229.46852417245461</c:v>
                </c:pt>
                <c:pt idx="168">
                  <c:v>230.54450369041643</c:v>
                </c:pt>
                <c:pt idx="169">
                  <c:v>231.60658077379577</c:v>
                </c:pt>
                <c:pt idx="170">
                  <c:v>232.65515350380304</c:v>
                </c:pt>
                <c:pt idx="171">
                  <c:v>233.6906330237137</c:v>
                </c:pt>
                <c:pt idx="172">
                  <c:v>234.71344212703809</c:v>
                </c:pt>
                <c:pt idx="173">
                  <c:v>235.72401400449922</c:v>
                </c:pt>
                <c:pt idx="174">
                  <c:v>236.72279114583293</c:v>
                </c:pt>
                <c:pt idx="175">
                  <c:v>237.71022439262396</c:v>
                </c:pt>
                <c:pt idx="176">
                  <c:v>238.68677213740844</c:v>
                </c:pt>
                <c:pt idx="177">
                  <c:v>239.6528996647742</c:v>
                </c:pt>
                <c:pt idx="178">
                  <c:v>240.6090786296449</c:v>
                </c:pt>
                <c:pt idx="179">
                  <c:v>241.5557866686471</c:v>
                </c:pt>
                <c:pt idx="180">
                  <c:v>242.49350714027264</c:v>
                </c:pt>
                <c:pt idx="181">
                  <c:v>243.42272899040063</c:v>
                </c:pt>
                <c:pt idx="182">
                  <c:v>244.34394673988538</c:v>
                </c:pt>
                <c:pt idx="183">
                  <c:v>245.25766059174549</c:v>
                </c:pt>
                <c:pt idx="184">
                  <c:v>246.16437665611539</c:v>
                </c:pt>
                <c:pt idx="185">
                  <c:v>247.06460729175171</c:v>
                </c:pt>
                <c:pt idx="186">
                  <c:v>247.95887156390296</c:v>
                </c:pt>
                <c:pt idx="187">
                  <c:v>248.84769581904305</c:v>
                </c:pt>
                <c:pt idx="188">
                  <c:v>249.73161437810313</c:v>
                </c:pt>
                <c:pt idx="189">
                  <c:v>250.61117035073516</c:v>
                </c:pt>
                <c:pt idx="190">
                  <c:v>251.48691657437615</c:v>
                </c:pt>
                <c:pt idx="191">
                  <c:v>252.35941668301365</c:v>
                </c:pt>
                <c:pt idx="192">
                  <c:v>253.22924631192569</c:v>
                </c:pt>
                <c:pt idx="193">
                  <c:v>254.09699444607847</c:v>
                </c:pt>
                <c:pt idx="194">
                  <c:v>254.96326492142998</c:v>
                </c:pt>
                <c:pt idx="195">
                  <c:v>255.82867809014215</c:v>
                </c:pt>
                <c:pt idx="196">
                  <c:v>256.69387266254125</c:v>
                </c:pt>
                <c:pt idx="197">
                  <c:v>257.55950774083601</c:v>
                </c:pt>
                <c:pt idx="198">
                  <c:v>258.42626506189049</c:v>
                </c:pt>
                <c:pt idx="199">
                  <c:v>259.29485146891818</c:v>
                </c:pt>
                <c:pt idx="200">
                  <c:v>260.16600163497912</c:v>
                </c:pt>
                <c:pt idx="201">
                  <c:v>261.04048106423909</c:v>
                </c:pt>
                <c:pt idx="202">
                  <c:v>261.91908940081987</c:v>
                </c:pt>
                <c:pt idx="203">
                  <c:v>262.80266407894214</c:v>
                </c:pt>
                <c:pt idx="204">
                  <c:v>263.69208435295855</c:v>
                </c:pt>
                <c:pt idx="205">
                  <c:v>264.58827575082427</c:v>
                </c:pt>
                <c:pt idx="206">
                  <c:v>265.49221500074589</c:v>
                </c:pt>
                <c:pt idx="207">
                  <c:v>266.40493548709406</c:v>
                </c:pt>
                <c:pt idx="208">
                  <c:v>267.32753329949566</c:v>
                </c:pt>
                <c:pt idx="209">
                  <c:v>268.26117394712344</c:v>
                </c:pt>
                <c:pt idx="210">
                  <c:v>269.20709982004581</c:v>
                </c:pt>
                <c:pt idx="211">
                  <c:v>270.16663848974355</c:v>
                </c:pt>
                <c:pt idx="212">
                  <c:v>271.14121195306524</c:v>
                </c:pt>
                <c:pt idx="213">
                  <c:v>272.13234693676247</c:v>
                </c:pt>
                <c:pt idx="214">
                  <c:v>273.14168639410013</c:v>
                </c:pt>
                <c:pt idx="215">
                  <c:v>274.17100234081812</c:v>
                </c:pt>
                <c:pt idx="216">
                  <c:v>275.22221019394573</c:v>
                </c:pt>
                <c:pt idx="217">
                  <c:v>276.29738479462503</c:v>
                </c:pt>
                <c:pt idx="218">
                  <c:v>277.39877831298634</c:v>
                </c:pt>
                <c:pt idx="219">
                  <c:v>278.52884024989731</c:v>
                </c:pt>
                <c:pt idx="220">
                  <c:v>279.69023976385483</c:v>
                </c:pt>
                <c:pt idx="221">
                  <c:v>280.8858905607309</c:v>
                </c:pt>
                <c:pt idx="222">
                  <c:v>282.11897858438721</c:v>
                </c:pt>
                <c:pt idx="223">
                  <c:v>283.39299273386894</c:v>
                </c:pt>
                <c:pt idx="224">
                  <c:v>284.71175879908714</c:v>
                </c:pt>
                <c:pt idx="225">
                  <c:v>286.07947674260868</c:v>
                </c:pt>
                <c:pt idx="226">
                  <c:v>287.50076134424711</c:v>
                </c:pt>
                <c:pt idx="227">
                  <c:v>288.98068604818775</c:v>
                </c:pt>
                <c:pt idx="228">
                  <c:v>290.52482957987593</c:v>
                </c:pt>
                <c:pt idx="229">
                  <c:v>292.13932449378558</c:v>
                </c:pt>
                <c:pt idx="230">
                  <c:v>293.83090622127776</c:v>
                </c:pt>
                <c:pt idx="231">
                  <c:v>295.6069603423349</c:v>
                </c:pt>
                <c:pt idx="232">
                  <c:v>297.4755646201146</c:v>
                </c:pt>
                <c:pt idx="233">
                  <c:v>299.44552070951539</c:v>
                </c:pt>
                <c:pt idx="234">
                  <c:v>301.52636826324351</c:v>
                </c:pt>
                <c:pt idx="235">
                  <c:v>303.72837129894646</c:v>
                </c:pt>
                <c:pt idx="236">
                  <c:v>306.06246308045286</c:v>
                </c:pt>
                <c:pt idx="237">
                  <c:v>308.54013143166299</c:v>
                </c:pt>
                <c:pt idx="238">
                  <c:v>311.17322157474945</c:v>
                </c:pt>
                <c:pt idx="239">
                  <c:v>313.97362888468274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A9-4123-A07A-9F1F37454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583904"/>
        <c:axId val="1"/>
      </c:scatterChart>
      <c:valAx>
        <c:axId val="1935583904"/>
        <c:scaling>
          <c:orientation val="minMax"/>
          <c:max val="9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10"/>
      </c:valAx>
      <c:valAx>
        <c:axId val="1"/>
        <c:scaling>
          <c:orientation val="minMax"/>
          <c:max val="3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35583904"/>
        <c:crosses val="autoZero"/>
        <c:crossBetween val="midCat"/>
        <c:majorUnit val="45"/>
        <c:minorUnit val="10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Sun Declination (deg)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Calculations!$T$1</c:f>
              <c:strCache>
                <c:ptCount val="1"/>
                <c:pt idx="0">
                  <c:v>Sun Declin (deg)</c:v>
                </c:pt>
              </c:strCache>
            </c:strRef>
          </c:tx>
          <c:marker>
            <c:symbol val="none"/>
          </c:marker>
          <c:val>
            <c:numRef>
              <c:f>Calculations!$T$2:$T$241</c:f>
              <c:numCache>
                <c:formatCode>General</c:formatCode>
                <c:ptCount val="240"/>
                <c:pt idx="0">
                  <c:v>-23.039414158971656</c:v>
                </c:pt>
                <c:pt idx="1">
                  <c:v>-23.039087035013985</c:v>
                </c:pt>
                <c:pt idx="2">
                  <c:v>-23.038759777980765</c:v>
                </c:pt>
                <c:pt idx="3">
                  <c:v>-23.038432387801279</c:v>
                </c:pt>
                <c:pt idx="4">
                  <c:v>-23.038104864551762</c:v>
                </c:pt>
                <c:pt idx="5">
                  <c:v>-23.037777208161543</c:v>
                </c:pt>
                <c:pt idx="6">
                  <c:v>-23.037449418706842</c:v>
                </c:pt>
                <c:pt idx="7">
                  <c:v>-23.037121496117049</c:v>
                </c:pt>
                <c:pt idx="8">
                  <c:v>-23.036793440468177</c:v>
                </c:pt>
                <c:pt idx="9">
                  <c:v>-23.036465251689808</c:v>
                </c:pt>
                <c:pt idx="10">
                  <c:v>-23.036136929857996</c:v>
                </c:pt>
                <c:pt idx="11">
                  <c:v>-23.035808474902055</c:v>
                </c:pt>
                <c:pt idx="12">
                  <c:v>-23.035479886898344</c:v>
                </c:pt>
                <c:pt idx="13">
                  <c:v>-23.035151165776018</c:v>
                </c:pt>
                <c:pt idx="14">
                  <c:v>-23.034822311611578</c:v>
                </c:pt>
                <c:pt idx="15">
                  <c:v>-23.034493324333969</c:v>
                </c:pt>
                <c:pt idx="16">
                  <c:v>-23.034164203982886</c:v>
                </c:pt>
                <c:pt idx="17">
                  <c:v>-23.03383495059802</c:v>
                </c:pt>
                <c:pt idx="18">
                  <c:v>-23.033505564108491</c:v>
                </c:pt>
                <c:pt idx="19">
                  <c:v>-23.033176044590558</c:v>
                </c:pt>
                <c:pt idx="20">
                  <c:v>-23.032846391973433</c:v>
                </c:pt>
                <c:pt idx="21">
                  <c:v>-23.032516606333711</c:v>
                </c:pt>
                <c:pt idx="22">
                  <c:v>-23.032186687600412</c:v>
                </c:pt>
                <c:pt idx="23">
                  <c:v>-23.031856635849906</c:v>
                </c:pt>
                <c:pt idx="24">
                  <c:v>-23.031526451011317</c:v>
                </c:pt>
                <c:pt idx="25">
                  <c:v>-23.031196133161341</c:v>
                </c:pt>
                <c:pt idx="26">
                  <c:v>-23.030865682228743</c:v>
                </c:pt>
                <c:pt idx="27">
                  <c:v>-23.030535098290393</c:v>
                </c:pt>
                <c:pt idx="28">
                  <c:v>-23.030204381275041</c:v>
                </c:pt>
                <c:pt idx="29">
                  <c:v>-23.029873531259426</c:v>
                </c:pt>
                <c:pt idx="30">
                  <c:v>-23.029542548172429</c:v>
                </c:pt>
                <c:pt idx="31">
                  <c:v>-23.029211432053899</c:v>
                </c:pt>
                <c:pt idx="32">
                  <c:v>-23.028880182943354</c:v>
                </c:pt>
                <c:pt idx="33">
                  <c:v>-23.028548800769894</c:v>
                </c:pt>
                <c:pt idx="34">
                  <c:v>-23.028217285610278</c:v>
                </c:pt>
                <c:pt idx="35">
                  <c:v>-23.027885637393169</c:v>
                </c:pt>
                <c:pt idx="36">
                  <c:v>-23.027553856195475</c:v>
                </c:pt>
                <c:pt idx="37">
                  <c:v>-23.027221941945935</c:v>
                </c:pt>
                <c:pt idx="38">
                  <c:v>-23.02688989472145</c:v>
                </c:pt>
                <c:pt idx="39">
                  <c:v>-23.026557714450778</c:v>
                </c:pt>
                <c:pt idx="40">
                  <c:v>-23.026225401210727</c:v>
                </c:pt>
                <c:pt idx="41">
                  <c:v>-23.02589295492994</c:v>
                </c:pt>
                <c:pt idx="42">
                  <c:v>-23.025560375685561</c:v>
                </c:pt>
                <c:pt idx="43">
                  <c:v>-23.025227663406259</c:v>
                </c:pt>
                <c:pt idx="44">
                  <c:v>-23.024894818168807</c:v>
                </c:pt>
                <c:pt idx="45">
                  <c:v>-23.024561839901814</c:v>
                </c:pt>
                <c:pt idx="46">
                  <c:v>-23.02422872864528</c:v>
                </c:pt>
                <c:pt idx="47">
                  <c:v>-23.023895484439464</c:v>
                </c:pt>
                <c:pt idx="48">
                  <c:v>-23.023562107212424</c:v>
                </c:pt>
                <c:pt idx="49">
                  <c:v>-23.023228597041559</c:v>
                </c:pt>
                <c:pt idx="50">
                  <c:v>-23.022894953855133</c:v>
                </c:pt>
                <c:pt idx="51">
                  <c:v>-23.02256117773069</c:v>
                </c:pt>
                <c:pt idx="52">
                  <c:v>-23.022227268596392</c:v>
                </c:pt>
                <c:pt idx="53">
                  <c:v>-23.021893226529468</c:v>
                </c:pt>
                <c:pt idx="54">
                  <c:v>-23.021559051458361</c:v>
                </c:pt>
                <c:pt idx="55">
                  <c:v>-23.021224743460522</c:v>
                </c:pt>
                <c:pt idx="56">
                  <c:v>-23.020890302463936</c:v>
                </c:pt>
                <c:pt idx="57">
                  <c:v>-23.020555728546356</c:v>
                </c:pt>
                <c:pt idx="58">
                  <c:v>-23.02022102163572</c:v>
                </c:pt>
                <c:pt idx="59">
                  <c:v>-23.019886181809728</c:v>
                </c:pt>
                <c:pt idx="60">
                  <c:v>-23.01955120899623</c:v>
                </c:pt>
                <c:pt idx="61">
                  <c:v>-23.019216103235649</c:v>
                </c:pt>
                <c:pt idx="62">
                  <c:v>-23.018880864568178</c:v>
                </c:pt>
                <c:pt idx="63">
                  <c:v>-23.018545492921881</c:v>
                </c:pt>
                <c:pt idx="64">
                  <c:v>-23.01820998837432</c:v>
                </c:pt>
                <c:pt idx="65">
                  <c:v>-23.01787435085344</c:v>
                </c:pt>
                <c:pt idx="66">
                  <c:v>-23.017538580437222</c:v>
                </c:pt>
                <c:pt idx="67">
                  <c:v>-23.017202677053394</c:v>
                </c:pt>
                <c:pt idx="68">
                  <c:v>-23.016866640779732</c:v>
                </c:pt>
                <c:pt idx="69">
                  <c:v>-23.016530471544041</c:v>
                </c:pt>
                <c:pt idx="70">
                  <c:v>-23.016194169424427</c:v>
                </c:pt>
                <c:pt idx="71">
                  <c:v>-23.015857734348533</c:v>
                </c:pt>
                <c:pt idx="72">
                  <c:v>-23.015521166394141</c:v>
                </c:pt>
                <c:pt idx="73">
                  <c:v>-23.015184465489209</c:v>
                </c:pt>
                <c:pt idx="74">
                  <c:v>-23.01484763171166</c:v>
                </c:pt>
                <c:pt idx="75">
                  <c:v>-23.014510664989221</c:v>
                </c:pt>
                <c:pt idx="76">
                  <c:v>-23.014173565362199</c:v>
                </c:pt>
                <c:pt idx="77">
                  <c:v>-23.013836332871072</c:v>
                </c:pt>
                <c:pt idx="78">
                  <c:v>-23.013498967443578</c:v>
                </c:pt>
                <c:pt idx="79">
                  <c:v>-23.013161469157936</c:v>
                </c:pt>
                <c:pt idx="80">
                  <c:v>-23.012823837941397</c:v>
                </c:pt>
                <c:pt idx="81">
                  <c:v>-23.012486073872228</c:v>
                </c:pt>
                <c:pt idx="82">
                  <c:v>-23.012148176878057</c:v>
                </c:pt>
                <c:pt idx="83">
                  <c:v>-23.011810147037234</c:v>
                </c:pt>
                <c:pt idx="84">
                  <c:v>-23.011471984276795</c:v>
                </c:pt>
                <c:pt idx="85">
                  <c:v>-23.011133688675383</c:v>
                </c:pt>
                <c:pt idx="86">
                  <c:v>-23.010795260160197</c:v>
                </c:pt>
                <c:pt idx="87">
                  <c:v>-23.01045669881001</c:v>
                </c:pt>
                <c:pt idx="88">
                  <c:v>-23.010118004551533</c:v>
                </c:pt>
                <c:pt idx="89">
                  <c:v>-23.009779177463589</c:v>
                </c:pt>
                <c:pt idx="90">
                  <c:v>-23.009440217473283</c:v>
                </c:pt>
                <c:pt idx="91">
                  <c:v>-23.009101124621345</c:v>
                </c:pt>
                <c:pt idx="92">
                  <c:v>-23.008761898948833</c:v>
                </c:pt>
                <c:pt idx="93">
                  <c:v>-23.00842254038227</c:v>
                </c:pt>
                <c:pt idx="94">
                  <c:v>-23.008083049000671</c:v>
                </c:pt>
                <c:pt idx="95">
                  <c:v>-23.007743424730986</c:v>
                </c:pt>
                <c:pt idx="96">
                  <c:v>-23.007403667652191</c:v>
                </c:pt>
                <c:pt idx="97">
                  <c:v>-23.007063777690931</c:v>
                </c:pt>
                <c:pt idx="98">
                  <c:v>-23.006723754926053</c:v>
                </c:pt>
                <c:pt idx="99">
                  <c:v>-23.006383599284657</c:v>
                </c:pt>
                <c:pt idx="100">
                  <c:v>-23.006043310845644</c:v>
                </c:pt>
                <c:pt idx="101">
                  <c:v>-23.005702889535641</c:v>
                </c:pt>
                <c:pt idx="102">
                  <c:v>-23.005362335433588</c:v>
                </c:pt>
                <c:pt idx="103">
                  <c:v>-23.005021648466478</c:v>
                </c:pt>
                <c:pt idx="104">
                  <c:v>-23.004680828713258</c:v>
                </c:pt>
                <c:pt idx="105">
                  <c:v>-23.004339876100602</c:v>
                </c:pt>
                <c:pt idx="106">
                  <c:v>-23.003998790669463</c:v>
                </c:pt>
                <c:pt idx="107">
                  <c:v>-23.003657572460778</c:v>
                </c:pt>
                <c:pt idx="108">
                  <c:v>-23.003316221401477</c:v>
                </c:pt>
                <c:pt idx="109">
                  <c:v>-23.002974737570433</c:v>
                </c:pt>
                <c:pt idx="110">
                  <c:v>-23.002633120894352</c:v>
                </c:pt>
                <c:pt idx="111">
                  <c:v>-23.002291371452415</c:v>
                </c:pt>
                <c:pt idx="112">
                  <c:v>-23.001949489171299</c:v>
                </c:pt>
                <c:pt idx="113">
                  <c:v>-23.001607474130058</c:v>
                </c:pt>
                <c:pt idx="114">
                  <c:v>-23.00126532625524</c:v>
                </c:pt>
                <c:pt idx="115">
                  <c:v>-23.000923045626337</c:v>
                </c:pt>
                <c:pt idx="116">
                  <c:v>-23.000580632169697</c:v>
                </c:pt>
                <c:pt idx="117">
                  <c:v>-23.000238085964508</c:v>
                </c:pt>
                <c:pt idx="118">
                  <c:v>-22.999895406937412</c:v>
                </c:pt>
                <c:pt idx="119">
                  <c:v>-22.999552595167835</c:v>
                </c:pt>
                <c:pt idx="120">
                  <c:v>-22.999209650581967</c:v>
                </c:pt>
                <c:pt idx="121">
                  <c:v>-22.998866573221065</c:v>
                </c:pt>
                <c:pt idx="122">
                  <c:v>-22.998523363126285</c:v>
                </c:pt>
                <c:pt idx="123">
                  <c:v>-22.998180020224041</c:v>
                </c:pt>
                <c:pt idx="124">
                  <c:v>-22.997836544593962</c:v>
                </c:pt>
                <c:pt idx="125">
                  <c:v>-22.997492936161986</c:v>
                </c:pt>
                <c:pt idx="126">
                  <c:v>-22.997149195007811</c:v>
                </c:pt>
                <c:pt idx="127">
                  <c:v>-22.99680532105776</c:v>
                </c:pt>
                <c:pt idx="128">
                  <c:v>-22.99646131439156</c:v>
                </c:pt>
                <c:pt idx="129">
                  <c:v>-22.996117174934984</c:v>
                </c:pt>
                <c:pt idx="130">
                  <c:v>-22.995772902768064</c:v>
                </c:pt>
                <c:pt idx="131">
                  <c:v>-22.9954284978167</c:v>
                </c:pt>
                <c:pt idx="132">
                  <c:v>-22.995083960161068</c:v>
                </c:pt>
                <c:pt idx="133">
                  <c:v>-22.994739289726571</c:v>
                </c:pt>
                <c:pt idx="134">
                  <c:v>-22.994394486593453</c:v>
                </c:pt>
                <c:pt idx="135">
                  <c:v>-22.9940495506875</c:v>
                </c:pt>
                <c:pt idx="136">
                  <c:v>-22.993704482050351</c:v>
                </c:pt>
                <c:pt idx="137">
                  <c:v>-22.993359280723308</c:v>
                </c:pt>
                <c:pt idx="138">
                  <c:v>-22.993013946632082</c:v>
                </c:pt>
                <c:pt idx="139">
                  <c:v>-22.992668479856906</c:v>
                </c:pt>
                <c:pt idx="140">
                  <c:v>-22.992322880323592</c:v>
                </c:pt>
                <c:pt idx="141">
                  <c:v>-22.991977148112152</c:v>
                </c:pt>
                <c:pt idx="142">
                  <c:v>-22.99163128314817</c:v>
                </c:pt>
                <c:pt idx="143">
                  <c:v>-22.991285285512003</c:v>
                </c:pt>
                <c:pt idx="144">
                  <c:v>-22.990939155129279</c:v>
                </c:pt>
                <c:pt idx="145">
                  <c:v>-22.990592892080276</c:v>
                </c:pt>
                <c:pt idx="146">
                  <c:v>-22.990246496290464</c:v>
                </c:pt>
                <c:pt idx="147">
                  <c:v>-22.989899967840113</c:v>
                </c:pt>
                <c:pt idx="148">
                  <c:v>-22.989553306655019</c:v>
                </c:pt>
                <c:pt idx="149">
                  <c:v>-22.989206512815365</c:v>
                </c:pt>
                <c:pt idx="150">
                  <c:v>-22.988859586246519</c:v>
                </c:pt>
                <c:pt idx="151">
                  <c:v>-22.988512526990334</c:v>
                </c:pt>
                <c:pt idx="152">
                  <c:v>-22.98816533508851</c:v>
                </c:pt>
                <c:pt idx="153">
                  <c:v>-22.987818010466274</c:v>
                </c:pt>
                <c:pt idx="154">
                  <c:v>-22.987470553204385</c:v>
                </c:pt>
                <c:pt idx="155">
                  <c:v>-22.987122963227929</c:v>
                </c:pt>
                <c:pt idx="156">
                  <c:v>-22.986775240617671</c:v>
                </c:pt>
                <c:pt idx="157">
                  <c:v>-22.98642738529891</c:v>
                </c:pt>
                <c:pt idx="158">
                  <c:v>-22.98607939735221</c:v>
                </c:pt>
                <c:pt idx="159">
                  <c:v>-22.985731276702658</c:v>
                </c:pt>
                <c:pt idx="160">
                  <c:v>-22.98538302343114</c:v>
                </c:pt>
                <c:pt idx="161">
                  <c:v>-22.985034637462878</c:v>
                </c:pt>
                <c:pt idx="162">
                  <c:v>-22.984686118878507</c:v>
                </c:pt>
                <c:pt idx="163">
                  <c:v>-22.984337467603034</c:v>
                </c:pt>
                <c:pt idx="164">
                  <c:v>-22.983988683717456</c:v>
                </c:pt>
                <c:pt idx="165">
                  <c:v>-22.98363976714688</c:v>
                </c:pt>
                <c:pt idx="166">
                  <c:v>-22.983290717932963</c:v>
                </c:pt>
                <c:pt idx="167">
                  <c:v>-22.982941536117934</c:v>
                </c:pt>
                <c:pt idx="168">
                  <c:v>-22.982592221626504</c:v>
                </c:pt>
                <c:pt idx="169">
                  <c:v>-22.982242774539902</c:v>
                </c:pt>
                <c:pt idx="170">
                  <c:v>-22.981893194782867</c:v>
                </c:pt>
                <c:pt idx="171">
                  <c:v>-22.981543482436393</c:v>
                </c:pt>
                <c:pt idx="172">
                  <c:v>-22.981193637425609</c:v>
                </c:pt>
                <c:pt idx="173">
                  <c:v>-22.980843659831411</c:v>
                </c:pt>
                <c:pt idx="174">
                  <c:v>-22.980493549578487</c:v>
                </c:pt>
                <c:pt idx="175">
                  <c:v>-22.9801433067482</c:v>
                </c:pt>
                <c:pt idx="176">
                  <c:v>-22.979792931265152</c:v>
                </c:pt>
                <c:pt idx="177">
                  <c:v>-22.979442423210937</c:v>
                </c:pt>
                <c:pt idx="178">
                  <c:v>-22.979091782509673</c:v>
                </c:pt>
                <c:pt idx="179">
                  <c:v>-22.978741009242956</c:v>
                </c:pt>
                <c:pt idx="180">
                  <c:v>-22.978390103335322</c:v>
                </c:pt>
                <c:pt idx="181">
                  <c:v>-22.978039064829186</c:v>
                </c:pt>
                <c:pt idx="182">
                  <c:v>-22.977687893766344</c:v>
                </c:pt>
                <c:pt idx="183">
                  <c:v>-22.977336590071463</c:v>
                </c:pt>
                <c:pt idx="184">
                  <c:v>-22.976985153826071</c:v>
                </c:pt>
                <c:pt idx="185">
                  <c:v>-22.97663358495473</c:v>
                </c:pt>
                <c:pt idx="186">
                  <c:v>-22.9762818835388</c:v>
                </c:pt>
                <c:pt idx="187">
                  <c:v>-22.975930049502601</c:v>
                </c:pt>
                <c:pt idx="188">
                  <c:v>-22.975578082927886</c:v>
                </c:pt>
                <c:pt idx="189">
                  <c:v>-22.975225983738977</c:v>
                </c:pt>
                <c:pt idx="190">
                  <c:v>-22.974873752017562</c:v>
                </c:pt>
                <c:pt idx="191">
                  <c:v>-22.974521387687812</c:v>
                </c:pt>
                <c:pt idx="192">
                  <c:v>-22.974168890831393</c:v>
                </c:pt>
                <c:pt idx="193">
                  <c:v>-22.973816261372825</c:v>
                </c:pt>
                <c:pt idx="194">
                  <c:v>-22.973463499393656</c:v>
                </c:pt>
                <c:pt idx="195">
                  <c:v>-22.97311060481799</c:v>
                </c:pt>
                <c:pt idx="196">
                  <c:v>-22.972757577688395</c:v>
                </c:pt>
                <c:pt idx="197">
                  <c:v>-22.972404418047304</c:v>
                </c:pt>
                <c:pt idx="198">
                  <c:v>-22.972051125818624</c:v>
                </c:pt>
                <c:pt idx="199">
                  <c:v>-22.971697701084533</c:v>
                </c:pt>
                <c:pt idx="200">
                  <c:v>-22.971344143768835</c:v>
                </c:pt>
                <c:pt idx="201">
                  <c:v>-22.970990453953814</c:v>
                </c:pt>
                <c:pt idx="202">
                  <c:v>-22.970636631563067</c:v>
                </c:pt>
                <c:pt idx="203">
                  <c:v>-22.970282676678938</c:v>
                </c:pt>
                <c:pt idx="204">
                  <c:v>-22.969928589225123</c:v>
                </c:pt>
                <c:pt idx="205">
                  <c:v>-22.969574369283993</c:v>
                </c:pt>
                <c:pt idx="206">
                  <c:v>-22.969220016779207</c:v>
                </c:pt>
                <c:pt idx="207">
                  <c:v>-22.968865531793053</c:v>
                </c:pt>
                <c:pt idx="208">
                  <c:v>-22.968510914249151</c:v>
                </c:pt>
                <c:pt idx="209">
                  <c:v>-22.968156164229992</c:v>
                </c:pt>
                <c:pt idx="210">
                  <c:v>-22.967801281659149</c:v>
                </c:pt>
                <c:pt idx="211">
                  <c:v>-22.96744626657923</c:v>
                </c:pt>
                <c:pt idx="212">
                  <c:v>-22.967091119033114</c:v>
                </c:pt>
                <c:pt idx="213">
                  <c:v>-22.966735838944373</c:v>
                </c:pt>
                <c:pt idx="214">
                  <c:v>-22.966380426395183</c:v>
                </c:pt>
                <c:pt idx="215">
                  <c:v>-22.966024881309444</c:v>
                </c:pt>
                <c:pt idx="216">
                  <c:v>-22.965669203769465</c:v>
                </c:pt>
                <c:pt idx="217">
                  <c:v>-22.965313393698921</c:v>
                </c:pt>
                <c:pt idx="218">
                  <c:v>-22.964957451180126</c:v>
                </c:pt>
                <c:pt idx="219">
                  <c:v>-22.964601376136631</c:v>
                </c:pt>
                <c:pt idx="220">
                  <c:v>-22.964245168651175</c:v>
                </c:pt>
                <c:pt idx="221">
                  <c:v>-22.963888828647086</c:v>
                </c:pt>
                <c:pt idx="222">
                  <c:v>-22.963532356206883</c:v>
                </c:pt>
                <c:pt idx="223">
                  <c:v>-22.963175751253981</c:v>
                </c:pt>
                <c:pt idx="224">
                  <c:v>-22.962819013871279</c:v>
                </c:pt>
                <c:pt idx="225">
                  <c:v>-22.962462143981814</c:v>
                </c:pt>
                <c:pt idx="226">
                  <c:v>-22.962105141628758</c:v>
                </c:pt>
                <c:pt idx="227">
                  <c:v>-22.961748006854766</c:v>
                </c:pt>
                <c:pt idx="228">
                  <c:v>-22.961390739583138</c:v>
                </c:pt>
                <c:pt idx="229">
                  <c:v>-22.961033339896897</c:v>
                </c:pt>
                <c:pt idx="230">
                  <c:v>-22.960675807719131</c:v>
                </c:pt>
                <c:pt idx="231">
                  <c:v>-22.960318143132618</c:v>
                </c:pt>
                <c:pt idx="232">
                  <c:v>-22.959960346060505</c:v>
                </c:pt>
                <c:pt idx="233">
                  <c:v>-22.959602416585888</c:v>
                </c:pt>
                <c:pt idx="234">
                  <c:v>-22.959244354631988</c:v>
                </c:pt>
                <c:pt idx="235">
                  <c:v>-22.958886160281349</c:v>
                </c:pt>
                <c:pt idx="236">
                  <c:v>-22.958527833457378</c:v>
                </c:pt>
                <c:pt idx="237">
                  <c:v>-22.958169374242949</c:v>
                </c:pt>
                <c:pt idx="238">
                  <c:v>-22.957810782561296</c:v>
                </c:pt>
                <c:pt idx="239">
                  <c:v>-22.957452058495381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D-4303-8363-CCE87DE61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586400"/>
        <c:axId val="1"/>
      </c:lineChart>
      <c:catAx>
        <c:axId val="193558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355864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Solar Elevation vs. Hour of Day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Calculations!$AG$1</c:f>
              <c:strCache>
                <c:ptCount val="1"/>
                <c:pt idx="0">
                  <c:v>Solar Elevation corrected for atm refraction (deg)</c:v>
                </c:pt>
              </c:strCache>
            </c:strRef>
          </c:tx>
          <c:marker>
            <c:symbol val="none"/>
          </c:marker>
          <c:xVal>
            <c:numRef>
              <c:f>Calculations!$E$2:$E$241</c:f>
              <c:numCache>
                <c:formatCode>h:mm:ss;@</c:formatCode>
                <c:ptCount val="240"/>
                <c:pt idx="0">
                  <c:v>0</c:v>
                </c:pt>
                <c:pt idx="1">
                  <c:v>4.1666666666666666E-3</c:v>
                </c:pt>
                <c:pt idx="2">
                  <c:v>8.3333333333333332E-3</c:v>
                </c:pt>
                <c:pt idx="3">
                  <c:v>1.2500000000000001E-2</c:v>
                </c:pt>
                <c:pt idx="4">
                  <c:v>1.6666666666666666E-2</c:v>
                </c:pt>
                <c:pt idx="5">
                  <c:v>2.0833333333333332E-2</c:v>
                </c:pt>
                <c:pt idx="6">
                  <c:v>2.4999999999999998E-2</c:v>
                </c:pt>
                <c:pt idx="7">
                  <c:v>2.9166666666666664E-2</c:v>
                </c:pt>
                <c:pt idx="8">
                  <c:v>3.3333333333333333E-2</c:v>
                </c:pt>
                <c:pt idx="9">
                  <c:v>3.7499999999999999E-2</c:v>
                </c:pt>
                <c:pt idx="10">
                  <c:v>4.1666666666666664E-2</c:v>
                </c:pt>
                <c:pt idx="11">
                  <c:v>4.583333333333333E-2</c:v>
                </c:pt>
                <c:pt idx="12">
                  <c:v>4.9999999999999996E-2</c:v>
                </c:pt>
                <c:pt idx="13">
                  <c:v>5.4166666666666662E-2</c:v>
                </c:pt>
                <c:pt idx="14">
                  <c:v>5.8333333333333327E-2</c:v>
                </c:pt>
                <c:pt idx="15">
                  <c:v>6.2499999999999993E-2</c:v>
                </c:pt>
                <c:pt idx="16">
                  <c:v>6.6666666666666666E-2</c:v>
                </c:pt>
                <c:pt idx="17">
                  <c:v>7.0833333333333331E-2</c:v>
                </c:pt>
                <c:pt idx="18">
                  <c:v>7.4999999999999997E-2</c:v>
                </c:pt>
                <c:pt idx="19">
                  <c:v>7.9166666666666663E-2</c:v>
                </c:pt>
                <c:pt idx="20">
                  <c:v>8.3333333333333329E-2</c:v>
                </c:pt>
                <c:pt idx="21">
                  <c:v>8.7499999999999994E-2</c:v>
                </c:pt>
                <c:pt idx="22">
                  <c:v>9.166666666666666E-2</c:v>
                </c:pt>
                <c:pt idx="23">
                  <c:v>9.5833333333333326E-2</c:v>
                </c:pt>
                <c:pt idx="24">
                  <c:v>9.9999999999999992E-2</c:v>
                </c:pt>
                <c:pt idx="25">
                  <c:v>0.10416666666666666</c:v>
                </c:pt>
                <c:pt idx="26">
                  <c:v>0.10833333333333332</c:v>
                </c:pt>
                <c:pt idx="27">
                  <c:v>0.11249999999999999</c:v>
                </c:pt>
                <c:pt idx="28">
                  <c:v>0.11666666666666665</c:v>
                </c:pt>
                <c:pt idx="29">
                  <c:v>0.12083333333333332</c:v>
                </c:pt>
                <c:pt idx="30">
                  <c:v>0.12499999999999999</c:v>
                </c:pt>
                <c:pt idx="31">
                  <c:v>0.12916666666666665</c:v>
                </c:pt>
                <c:pt idx="32">
                  <c:v>0.13333333333333333</c:v>
                </c:pt>
                <c:pt idx="33">
                  <c:v>0.13750000000000001</c:v>
                </c:pt>
                <c:pt idx="34">
                  <c:v>0.14166666666666669</c:v>
                </c:pt>
                <c:pt idx="35">
                  <c:v>0.14583333333333337</c:v>
                </c:pt>
                <c:pt idx="36">
                  <c:v>0.15000000000000005</c:v>
                </c:pt>
                <c:pt idx="37">
                  <c:v>0.15416666666666673</c:v>
                </c:pt>
                <c:pt idx="38">
                  <c:v>0.15833333333333341</c:v>
                </c:pt>
                <c:pt idx="39">
                  <c:v>0.16250000000000009</c:v>
                </c:pt>
                <c:pt idx="40">
                  <c:v>0.16666666666666677</c:v>
                </c:pt>
                <c:pt idx="41">
                  <c:v>0.17083333333333345</c:v>
                </c:pt>
                <c:pt idx="42">
                  <c:v>0.17500000000000013</c:v>
                </c:pt>
                <c:pt idx="43">
                  <c:v>0.17916666666666681</c:v>
                </c:pt>
                <c:pt idx="44">
                  <c:v>0.18333333333333349</c:v>
                </c:pt>
                <c:pt idx="45">
                  <c:v>0.18750000000000017</c:v>
                </c:pt>
                <c:pt idx="46">
                  <c:v>0.19166666666666685</c:v>
                </c:pt>
                <c:pt idx="47">
                  <c:v>0.19583333333333353</c:v>
                </c:pt>
                <c:pt idx="48">
                  <c:v>0.20000000000000021</c:v>
                </c:pt>
                <c:pt idx="49">
                  <c:v>0.20416666666666689</c:v>
                </c:pt>
                <c:pt idx="50">
                  <c:v>0.20833333333333356</c:v>
                </c:pt>
                <c:pt idx="51">
                  <c:v>0.21250000000000024</c:v>
                </c:pt>
                <c:pt idx="52">
                  <c:v>0.21666666666666692</c:v>
                </c:pt>
                <c:pt idx="53">
                  <c:v>0.2208333333333336</c:v>
                </c:pt>
                <c:pt idx="54">
                  <c:v>0.22500000000000028</c:v>
                </c:pt>
                <c:pt idx="55">
                  <c:v>0.22916666666666696</c:v>
                </c:pt>
                <c:pt idx="56">
                  <c:v>0.23333333333333364</c:v>
                </c:pt>
                <c:pt idx="57">
                  <c:v>0.23750000000000032</c:v>
                </c:pt>
                <c:pt idx="58">
                  <c:v>0.241666666666667</c:v>
                </c:pt>
                <c:pt idx="59">
                  <c:v>0.24583333333333368</c:v>
                </c:pt>
                <c:pt idx="60">
                  <c:v>0.25000000000000033</c:v>
                </c:pt>
                <c:pt idx="61">
                  <c:v>0.25416666666666698</c:v>
                </c:pt>
                <c:pt idx="62">
                  <c:v>0.25833333333333364</c:v>
                </c:pt>
                <c:pt idx="63">
                  <c:v>0.26250000000000029</c:v>
                </c:pt>
                <c:pt idx="64">
                  <c:v>0.26666666666666694</c:v>
                </c:pt>
                <c:pt idx="65">
                  <c:v>0.27083333333333359</c:v>
                </c:pt>
                <c:pt idx="66">
                  <c:v>0.27500000000000024</c:v>
                </c:pt>
                <c:pt idx="67">
                  <c:v>0.2791666666666669</c:v>
                </c:pt>
                <c:pt idx="68">
                  <c:v>0.28333333333333355</c:v>
                </c:pt>
                <c:pt idx="69">
                  <c:v>0.2875000000000002</c:v>
                </c:pt>
                <c:pt idx="70">
                  <c:v>0.29166666666666685</c:v>
                </c:pt>
                <c:pt idx="71">
                  <c:v>0.2958333333333335</c:v>
                </c:pt>
                <c:pt idx="72">
                  <c:v>0.30000000000000016</c:v>
                </c:pt>
                <c:pt idx="73">
                  <c:v>0.30416666666666681</c:v>
                </c:pt>
                <c:pt idx="74">
                  <c:v>0.30833333333333346</c:v>
                </c:pt>
                <c:pt idx="75">
                  <c:v>0.31250000000000011</c:v>
                </c:pt>
                <c:pt idx="76">
                  <c:v>0.31666666666666676</c:v>
                </c:pt>
                <c:pt idx="77">
                  <c:v>0.32083333333333341</c:v>
                </c:pt>
                <c:pt idx="78">
                  <c:v>0.32500000000000007</c:v>
                </c:pt>
                <c:pt idx="79">
                  <c:v>0.32916666666666672</c:v>
                </c:pt>
                <c:pt idx="80">
                  <c:v>0.33333333333333337</c:v>
                </c:pt>
                <c:pt idx="81">
                  <c:v>0.33750000000000002</c:v>
                </c:pt>
                <c:pt idx="82">
                  <c:v>0.34166666666666667</c:v>
                </c:pt>
                <c:pt idx="83">
                  <c:v>0.34583333333333333</c:v>
                </c:pt>
                <c:pt idx="84">
                  <c:v>0.35</c:v>
                </c:pt>
                <c:pt idx="85">
                  <c:v>0.35416666666666663</c:v>
                </c:pt>
                <c:pt idx="86">
                  <c:v>0.35833333333333328</c:v>
                </c:pt>
                <c:pt idx="87">
                  <c:v>0.36249999999999993</c:v>
                </c:pt>
                <c:pt idx="88">
                  <c:v>0.36666666666666659</c:v>
                </c:pt>
                <c:pt idx="89">
                  <c:v>0.37083333333333324</c:v>
                </c:pt>
                <c:pt idx="90">
                  <c:v>0.37499999999999989</c:v>
                </c:pt>
                <c:pt idx="91">
                  <c:v>0.37916666666666654</c:v>
                </c:pt>
                <c:pt idx="92">
                  <c:v>0.38333333333333319</c:v>
                </c:pt>
                <c:pt idx="93">
                  <c:v>0.38749999999999984</c:v>
                </c:pt>
                <c:pt idx="94">
                  <c:v>0.3916666666666665</c:v>
                </c:pt>
                <c:pt idx="95">
                  <c:v>0.39583333333333315</c:v>
                </c:pt>
                <c:pt idx="96">
                  <c:v>0.3999999999999998</c:v>
                </c:pt>
                <c:pt idx="97">
                  <c:v>0.40416666666666645</c:v>
                </c:pt>
                <c:pt idx="98">
                  <c:v>0.4083333333333331</c:v>
                </c:pt>
                <c:pt idx="99">
                  <c:v>0.41249999999999976</c:v>
                </c:pt>
                <c:pt idx="100">
                  <c:v>0.41666666666666641</c:v>
                </c:pt>
                <c:pt idx="101">
                  <c:v>0.42083333333333306</c:v>
                </c:pt>
                <c:pt idx="102">
                  <c:v>0.42499999999999971</c:v>
                </c:pt>
                <c:pt idx="103">
                  <c:v>0.42916666666666636</c:v>
                </c:pt>
                <c:pt idx="104">
                  <c:v>0.43333333333333302</c:v>
                </c:pt>
                <c:pt idx="105">
                  <c:v>0.43749999999999967</c:v>
                </c:pt>
                <c:pt idx="106">
                  <c:v>0.44166666666666632</c:v>
                </c:pt>
                <c:pt idx="107">
                  <c:v>0.44583333333333297</c:v>
                </c:pt>
                <c:pt idx="108">
                  <c:v>0.44999999999999962</c:v>
                </c:pt>
                <c:pt idx="109">
                  <c:v>0.45416666666666627</c:v>
                </c:pt>
                <c:pt idx="110">
                  <c:v>0.45833333333333293</c:v>
                </c:pt>
                <c:pt idx="111">
                  <c:v>0.46249999999999958</c:v>
                </c:pt>
                <c:pt idx="112">
                  <c:v>0.46666666666666623</c:v>
                </c:pt>
                <c:pt idx="113">
                  <c:v>0.47083333333333288</c:v>
                </c:pt>
                <c:pt idx="114">
                  <c:v>0.47499999999999953</c:v>
                </c:pt>
                <c:pt idx="115">
                  <c:v>0.47916666666666619</c:v>
                </c:pt>
                <c:pt idx="116">
                  <c:v>0.48333333333333284</c:v>
                </c:pt>
                <c:pt idx="117">
                  <c:v>0.48749999999999949</c:v>
                </c:pt>
                <c:pt idx="118">
                  <c:v>0.49166666666666614</c:v>
                </c:pt>
                <c:pt idx="119">
                  <c:v>0.49583333333333279</c:v>
                </c:pt>
                <c:pt idx="120">
                  <c:v>0.49999999999999944</c:v>
                </c:pt>
                <c:pt idx="121">
                  <c:v>0.5041666666666661</c:v>
                </c:pt>
                <c:pt idx="122">
                  <c:v>0.50833333333333275</c:v>
                </c:pt>
                <c:pt idx="123">
                  <c:v>0.5124999999999994</c:v>
                </c:pt>
                <c:pt idx="124">
                  <c:v>0.51666666666666605</c:v>
                </c:pt>
                <c:pt idx="125">
                  <c:v>0.5208333333333327</c:v>
                </c:pt>
                <c:pt idx="126">
                  <c:v>0.52499999999999936</c:v>
                </c:pt>
                <c:pt idx="127">
                  <c:v>0.52916666666666601</c:v>
                </c:pt>
                <c:pt idx="128">
                  <c:v>0.53333333333333266</c:v>
                </c:pt>
                <c:pt idx="129">
                  <c:v>0.53749999999999931</c:v>
                </c:pt>
                <c:pt idx="130">
                  <c:v>0.54166666666666596</c:v>
                </c:pt>
                <c:pt idx="131">
                  <c:v>0.54583333333333262</c:v>
                </c:pt>
                <c:pt idx="132">
                  <c:v>0.54999999999999927</c:v>
                </c:pt>
                <c:pt idx="133">
                  <c:v>0.55416666666666592</c:v>
                </c:pt>
                <c:pt idx="134">
                  <c:v>0.55833333333333257</c:v>
                </c:pt>
                <c:pt idx="135">
                  <c:v>0.56249999999999922</c:v>
                </c:pt>
                <c:pt idx="136">
                  <c:v>0.56666666666666587</c:v>
                </c:pt>
                <c:pt idx="137">
                  <c:v>0.57083333333333253</c:v>
                </c:pt>
                <c:pt idx="138">
                  <c:v>0.57499999999999918</c:v>
                </c:pt>
                <c:pt idx="139">
                  <c:v>0.57916666666666583</c:v>
                </c:pt>
                <c:pt idx="140">
                  <c:v>0.58333333333333248</c:v>
                </c:pt>
                <c:pt idx="141">
                  <c:v>0.58749999999999913</c:v>
                </c:pt>
                <c:pt idx="142">
                  <c:v>0.59166666666666579</c:v>
                </c:pt>
                <c:pt idx="143">
                  <c:v>0.59583333333333244</c:v>
                </c:pt>
                <c:pt idx="144">
                  <c:v>0.59999999999999909</c:v>
                </c:pt>
                <c:pt idx="145">
                  <c:v>0.60416666666666574</c:v>
                </c:pt>
                <c:pt idx="146">
                  <c:v>0.60833333333333239</c:v>
                </c:pt>
                <c:pt idx="147">
                  <c:v>0.61249999999999905</c:v>
                </c:pt>
                <c:pt idx="148">
                  <c:v>0.6166666666666657</c:v>
                </c:pt>
                <c:pt idx="149">
                  <c:v>0.62083333333333235</c:v>
                </c:pt>
                <c:pt idx="150">
                  <c:v>0.624999999999999</c:v>
                </c:pt>
                <c:pt idx="151">
                  <c:v>0.62916666666666565</c:v>
                </c:pt>
                <c:pt idx="152">
                  <c:v>0.6333333333333323</c:v>
                </c:pt>
                <c:pt idx="153">
                  <c:v>0.63749999999999896</c:v>
                </c:pt>
                <c:pt idx="154">
                  <c:v>0.64166666666666561</c:v>
                </c:pt>
                <c:pt idx="155">
                  <c:v>0.64583333333333226</c:v>
                </c:pt>
                <c:pt idx="156">
                  <c:v>0.64999999999999891</c:v>
                </c:pt>
                <c:pt idx="157">
                  <c:v>0.65416666666666556</c:v>
                </c:pt>
                <c:pt idx="158">
                  <c:v>0.65833333333333222</c:v>
                </c:pt>
                <c:pt idx="159">
                  <c:v>0.66249999999999887</c:v>
                </c:pt>
                <c:pt idx="160">
                  <c:v>0.66666666666666552</c:v>
                </c:pt>
                <c:pt idx="161">
                  <c:v>0.67083333333333217</c:v>
                </c:pt>
                <c:pt idx="162">
                  <c:v>0.67499999999999882</c:v>
                </c:pt>
                <c:pt idx="163">
                  <c:v>0.67916666666666548</c:v>
                </c:pt>
                <c:pt idx="164">
                  <c:v>0.68333333333333213</c:v>
                </c:pt>
                <c:pt idx="165">
                  <c:v>0.68749999999999878</c:v>
                </c:pt>
                <c:pt idx="166">
                  <c:v>0.69166666666666543</c:v>
                </c:pt>
                <c:pt idx="167">
                  <c:v>0.69583333333333208</c:v>
                </c:pt>
                <c:pt idx="168">
                  <c:v>0.69999999999999873</c:v>
                </c:pt>
                <c:pt idx="169">
                  <c:v>0.70416666666666539</c:v>
                </c:pt>
                <c:pt idx="170">
                  <c:v>0.70833333333333204</c:v>
                </c:pt>
                <c:pt idx="171">
                  <c:v>0.71249999999999869</c:v>
                </c:pt>
                <c:pt idx="172">
                  <c:v>0.71666666666666534</c:v>
                </c:pt>
                <c:pt idx="173">
                  <c:v>0.72083333333333199</c:v>
                </c:pt>
                <c:pt idx="174">
                  <c:v>0.72499999999999865</c:v>
                </c:pt>
                <c:pt idx="175">
                  <c:v>0.7291666666666653</c:v>
                </c:pt>
                <c:pt idx="176">
                  <c:v>0.73333333333333195</c:v>
                </c:pt>
                <c:pt idx="177">
                  <c:v>0.7374999999999986</c:v>
                </c:pt>
                <c:pt idx="178">
                  <c:v>0.74166666666666525</c:v>
                </c:pt>
                <c:pt idx="179">
                  <c:v>0.7458333333333319</c:v>
                </c:pt>
                <c:pt idx="180">
                  <c:v>0.74999999999999856</c:v>
                </c:pt>
                <c:pt idx="181">
                  <c:v>0.75416666666666521</c:v>
                </c:pt>
                <c:pt idx="182">
                  <c:v>0.75833333333333186</c:v>
                </c:pt>
                <c:pt idx="183">
                  <c:v>0.76249999999999851</c:v>
                </c:pt>
                <c:pt idx="184">
                  <c:v>0.76666666666666516</c:v>
                </c:pt>
                <c:pt idx="185">
                  <c:v>0.77083333333333182</c:v>
                </c:pt>
                <c:pt idx="186">
                  <c:v>0.77499999999999847</c:v>
                </c:pt>
                <c:pt idx="187">
                  <c:v>0.77916666666666512</c:v>
                </c:pt>
                <c:pt idx="188">
                  <c:v>0.78333333333333177</c:v>
                </c:pt>
                <c:pt idx="189">
                  <c:v>0.78749999999999842</c:v>
                </c:pt>
                <c:pt idx="190">
                  <c:v>0.79166666666666508</c:v>
                </c:pt>
                <c:pt idx="191">
                  <c:v>0.79583333333333173</c:v>
                </c:pt>
                <c:pt idx="192">
                  <c:v>0.79999999999999838</c:v>
                </c:pt>
                <c:pt idx="193">
                  <c:v>0.80416666666666503</c:v>
                </c:pt>
                <c:pt idx="194">
                  <c:v>0.80833333333333168</c:v>
                </c:pt>
                <c:pt idx="195">
                  <c:v>0.81249999999999833</c:v>
                </c:pt>
                <c:pt idx="196">
                  <c:v>0.81666666666666499</c:v>
                </c:pt>
                <c:pt idx="197">
                  <c:v>0.82083333333333164</c:v>
                </c:pt>
                <c:pt idx="198">
                  <c:v>0.82499999999999829</c:v>
                </c:pt>
                <c:pt idx="199">
                  <c:v>0.82916666666666494</c:v>
                </c:pt>
                <c:pt idx="200">
                  <c:v>0.83333333333333159</c:v>
                </c:pt>
                <c:pt idx="201">
                  <c:v>0.83749999999999825</c:v>
                </c:pt>
                <c:pt idx="202">
                  <c:v>0.8416666666666649</c:v>
                </c:pt>
                <c:pt idx="203">
                  <c:v>0.84583333333333155</c:v>
                </c:pt>
                <c:pt idx="204">
                  <c:v>0.8499999999999982</c:v>
                </c:pt>
                <c:pt idx="205">
                  <c:v>0.85416666666666485</c:v>
                </c:pt>
                <c:pt idx="206">
                  <c:v>0.85833333333333151</c:v>
                </c:pt>
                <c:pt idx="207">
                  <c:v>0.86249999999999816</c:v>
                </c:pt>
                <c:pt idx="208">
                  <c:v>0.86666666666666481</c:v>
                </c:pt>
                <c:pt idx="209">
                  <c:v>0.87083333333333146</c:v>
                </c:pt>
                <c:pt idx="210">
                  <c:v>0.87499999999999811</c:v>
                </c:pt>
                <c:pt idx="211">
                  <c:v>0.87916666666666476</c:v>
                </c:pt>
                <c:pt idx="212">
                  <c:v>0.88333333333333142</c:v>
                </c:pt>
                <c:pt idx="213">
                  <c:v>0.88749999999999807</c:v>
                </c:pt>
                <c:pt idx="214">
                  <c:v>0.89166666666666472</c:v>
                </c:pt>
                <c:pt idx="215">
                  <c:v>0.89583333333333137</c:v>
                </c:pt>
                <c:pt idx="216">
                  <c:v>0.89999999999999802</c:v>
                </c:pt>
                <c:pt idx="217">
                  <c:v>0.90416666666666468</c:v>
                </c:pt>
                <c:pt idx="218">
                  <c:v>0.90833333333333133</c:v>
                </c:pt>
                <c:pt idx="219">
                  <c:v>0.91249999999999798</c:v>
                </c:pt>
                <c:pt idx="220">
                  <c:v>0.91666666666666463</c:v>
                </c:pt>
                <c:pt idx="221">
                  <c:v>0.92083333333333128</c:v>
                </c:pt>
                <c:pt idx="222">
                  <c:v>0.92499999999999793</c:v>
                </c:pt>
                <c:pt idx="223">
                  <c:v>0.92916666666666459</c:v>
                </c:pt>
                <c:pt idx="224">
                  <c:v>0.93333333333333124</c:v>
                </c:pt>
                <c:pt idx="225">
                  <c:v>0.93749999999999789</c:v>
                </c:pt>
                <c:pt idx="226">
                  <c:v>0.94166666666666454</c:v>
                </c:pt>
                <c:pt idx="227">
                  <c:v>0.94583333333333119</c:v>
                </c:pt>
                <c:pt idx="228">
                  <c:v>0.94999999999999785</c:v>
                </c:pt>
                <c:pt idx="229">
                  <c:v>0.9541666666666645</c:v>
                </c:pt>
                <c:pt idx="230">
                  <c:v>0.95833333333333115</c:v>
                </c:pt>
                <c:pt idx="231">
                  <c:v>0.9624999999999978</c:v>
                </c:pt>
                <c:pt idx="232">
                  <c:v>0.96666666666666445</c:v>
                </c:pt>
                <c:pt idx="233">
                  <c:v>0.97083333333333111</c:v>
                </c:pt>
                <c:pt idx="234">
                  <c:v>0.97499999999999776</c:v>
                </c:pt>
                <c:pt idx="235">
                  <c:v>0.97916666666666441</c:v>
                </c:pt>
                <c:pt idx="236">
                  <c:v>0.98333333333333106</c:v>
                </c:pt>
                <c:pt idx="237">
                  <c:v>0.98749999999999771</c:v>
                </c:pt>
                <c:pt idx="238">
                  <c:v>0.99166666666666436</c:v>
                </c:pt>
                <c:pt idx="239">
                  <c:v>0.99583333333333102</c:v>
                </c:pt>
              </c:numCache>
            </c:numRef>
          </c:xVal>
          <c:yVal>
            <c:numRef>
              <c:f>Calculations!$AG$2:$AG$241</c:f>
              <c:numCache>
                <c:formatCode>General</c:formatCode>
                <c:ptCount val="240"/>
                <c:pt idx="0">
                  <c:v>-68.411730917322799</c:v>
                </c:pt>
                <c:pt idx="1">
                  <c:v>-69.170405968975558</c:v>
                </c:pt>
                <c:pt idx="2">
                  <c:v>-69.878377716676098</c:v>
                </c:pt>
                <c:pt idx="3">
                  <c:v>-70.529967896157174</c:v>
                </c:pt>
                <c:pt idx="4">
                  <c:v>-71.119204391523652</c:v>
                </c:pt>
                <c:pt idx="5">
                  <c:v>-71.639962502779014</c:v>
                </c:pt>
                <c:pt idx="6">
                  <c:v>-72.086163610259476</c:v>
                </c:pt>
                <c:pt idx="7">
                  <c:v>-72.452029530271801</c:v>
                </c:pt>
                <c:pt idx="8">
                  <c:v>-72.732379865455769</c:v>
                </c:pt>
                <c:pt idx="9">
                  <c:v>-72.922946594801445</c:v>
                </c:pt>
                <c:pt idx="10">
                  <c:v>-73.020668497280568</c:v>
                </c:pt>
                <c:pt idx="11">
                  <c:v>-73.023922412334429</c:v>
                </c:pt>
                <c:pt idx="12">
                  <c:v>-72.93265277107885</c:v>
                </c:pt>
                <c:pt idx="13">
                  <c:v>-72.748376091574428</c:v>
                </c:pt>
                <c:pt idx="14">
                  <c:v>-72.474059610205359</c:v>
                </c:pt>
                <c:pt idx="15">
                  <c:v>-72.113895960002168</c:v>
                </c:pt>
                <c:pt idx="16">
                  <c:v>-71.673011738540509</c:v>
                </c:pt>
                <c:pt idx="17">
                  <c:v>-71.157153007453374</c:v>
                </c:pt>
                <c:pt idx="18">
                  <c:v>-70.572385769297469</c:v>
                </c:pt>
                <c:pt idx="19">
                  <c:v>-69.924838078529802</c:v>
                </c:pt>
                <c:pt idx="20">
                  <c:v>-69.220497352860875</c:v>
                </c:pt>
                <c:pt idx="21">
                  <c:v>-68.465065242722474</c:v>
                </c:pt>
                <c:pt idx="22">
                  <c:v>-67.663864787910597</c:v>
                </c:pt>
                <c:pt idx="23">
                  <c:v>-66.821790632842919</c:v>
                </c:pt>
                <c:pt idx="24">
                  <c:v>-65.943291971656109</c:v>
                </c:pt>
                <c:pt idx="25">
                  <c:v>-65.032378593033101</c:v>
                </c:pt>
                <c:pt idx="26">
                  <c:v>-64.092641973429409</c:v>
                </c:pt>
                <c:pt idx="27">
                  <c:v>-63.127285190329999</c:v>
                </c:pt>
                <c:pt idx="28">
                  <c:v>-62.139157131108085</c:v>
                </c:pt>
                <c:pt idx="29">
                  <c:v>-61.130787894014382</c:v>
                </c:pt>
                <c:pt idx="30">
                  <c:v>-60.104423378946194</c:v>
                </c:pt>
                <c:pt idx="31">
                  <c:v>-59.062057870973675</c:v>
                </c:pt>
                <c:pt idx="32">
                  <c:v>-58.005463983396979</c:v>
                </c:pt>
                <c:pt idx="33">
                  <c:v>-56.936219703359363</c:v>
                </c:pt>
                <c:pt idx="34">
                  <c:v>-55.855732523081777</c:v>
                </c:pt>
                <c:pt idx="35">
                  <c:v>-54.765260784477782</c:v>
                </c:pt>
                <c:pt idx="36">
                  <c:v>-53.665932442956695</c:v>
                </c:pt>
                <c:pt idx="37">
                  <c:v>-52.558761493378199</c:v>
                </c:pt>
                <c:pt idx="38">
                  <c:v>-51.444662309146985</c:v>
                </c:pt>
                <c:pt idx="39">
                  <c:v>-50.324462139428825</c:v>
                </c:pt>
                <c:pt idx="40">
                  <c:v>-49.198911992120003</c:v>
                </c:pt>
                <c:pt idx="41">
                  <c:v>-48.068696110811551</c:v>
                </c:pt>
                <c:pt idx="42">
                  <c:v>-46.934440230705306</c:v>
                </c:pt>
                <c:pt idx="43">
                  <c:v>-45.796718777904985</c:v>
                </c:pt>
                <c:pt idx="44">
                  <c:v>-44.656061154724533</c:v>
                </c:pt>
                <c:pt idx="45">
                  <c:v>-43.512957236199668</c:v>
                </c:pt>
                <c:pt idx="46">
                  <c:v>-42.36786218491757</c:v>
                </c:pt>
                <c:pt idx="47">
                  <c:v>-41.221200677603505</c:v>
                </c:pt>
                <c:pt idx="48">
                  <c:v>-40.073370623212625</c:v>
                </c:pt>
                <c:pt idx="49">
                  <c:v>-38.924746440995733</c:v>
                </c:pt>
                <c:pt idx="50">
                  <c:v>-37.775681958008114</c:v>
                </c:pt>
                <c:pt idx="51">
                  <c:v>-36.626512975921138</c:v>
                </c:pt>
                <c:pt idx="52">
                  <c:v>-35.47755955109043</c:v>
                </c:pt>
                <c:pt idx="53">
                  <c:v>-34.3291280241938</c:v>
                </c:pt>
                <c:pt idx="54">
                  <c:v>-33.181512831697624</c:v>
                </c:pt>
                <c:pt idx="55">
                  <c:v>-32.034998125303943</c:v>
                </c:pt>
                <c:pt idx="56">
                  <c:v>-30.889859222727512</c:v>
                </c:pt>
                <c:pt idx="57">
                  <c:v>-29.746363908053574</c:v>
                </c:pt>
                <c:pt idx="58">
                  <c:v>-28.60477359786757</c:v>
                </c:pt>
                <c:pt idx="59">
                  <c:v>-27.465344384757614</c:v>
                </c:pt>
                <c:pt idx="60">
                  <c:v>-26.328327967929884</c:v>
                </c:pt>
                <c:pt idx="61">
                  <c:v>-25.193972476013595</c:v>
                </c:pt>
                <c:pt idx="62">
                  <c:v>-24.06252318455876</c:v>
                </c:pt>
                <c:pt idx="63">
                  <c:v>-22.934223125551178</c:v>
                </c:pt>
                <c:pt idx="64">
                  <c:v>-21.809313580643323</c:v>
                </c:pt>
                <c:pt idx="65">
                  <c:v>-20.688034442914933</c:v>
                </c:pt>
                <c:pt idx="66">
                  <c:v>-19.570624420231912</c:v>
                </c:pt>
                <c:pt idx="67">
                  <c:v>-18.457321038935284</c:v>
                </c:pt>
                <c:pt idx="68">
                  <c:v>-17.348360381799214</c:v>
                </c:pt>
                <c:pt idx="69">
                  <c:v>-16.243976458631519</c:v>
                </c:pt>
                <c:pt idx="70">
                  <c:v>-15.144400047480536</c:v>
                </c:pt>
                <c:pt idx="71">
                  <c:v>-14.049856747262835</c:v>
                </c:pt>
                <c:pt idx="72">
                  <c:v>-12.960563812627147</c:v>
                </c:pt>
                <c:pt idx="73">
                  <c:v>-11.876725042176194</c:v>
                </c:pt>
                <c:pt idx="74">
                  <c:v>-10.798522431285235</c:v>
                </c:pt>
                <c:pt idx="75">
                  <c:v>-9.7261022129711527</c:v>
                </c:pt>
                <c:pt idx="76">
                  <c:v>-8.6595506651943968</c:v>
                </c:pt>
                <c:pt idx="77">
                  <c:v>-7.598850120378895</c:v>
                </c:pt>
                <c:pt idx="78">
                  <c:v>-6.5437938038112993</c:v>
                </c:pt>
                <c:pt idx="79">
                  <c:v>-5.4938069275374692</c:v>
                </c:pt>
                <c:pt idx="80">
                  <c:v>-4.4475275948008326</c:v>
                </c:pt>
                <c:pt idx="81">
                  <c:v>-3.4016644559461677</c:v>
                </c:pt>
                <c:pt idx="82">
                  <c:v>-2.3470900797484879</c:v>
                </c:pt>
                <c:pt idx="83">
                  <c:v>-1.2490996318107979</c:v>
                </c:pt>
                <c:pt idx="84">
                  <c:v>8.1484984590713849E-2</c:v>
                </c:pt>
                <c:pt idx="85">
                  <c:v>0.92735003354398038</c:v>
                </c:pt>
                <c:pt idx="86">
                  <c:v>1.8103473735263134</c:v>
                </c:pt>
                <c:pt idx="87">
                  <c:v>2.7134222329593545</c:v>
                </c:pt>
                <c:pt idx="88">
                  <c:v>3.6245576663091912</c:v>
                </c:pt>
                <c:pt idx="89">
                  <c:v>4.5363428933645693</c:v>
                </c:pt>
                <c:pt idx="90">
                  <c:v>5.4458746476513706</c:v>
                </c:pt>
                <c:pt idx="91">
                  <c:v>6.3487487557782014</c:v>
                </c:pt>
                <c:pt idx="92">
                  <c:v>7.2428142760329228</c:v>
                </c:pt>
                <c:pt idx="93">
                  <c:v>8.1266384986817961</c:v>
                </c:pt>
                <c:pt idx="94">
                  <c:v>8.9990578457853836</c:v>
                </c:pt>
                <c:pt idx="95">
                  <c:v>9.8590876916928973</c:v>
                </c:pt>
                <c:pt idx="96">
                  <c:v>10.705865456841106</c:v>
                </c:pt>
                <c:pt idx="97">
                  <c:v>11.538611029838608</c:v>
                </c:pt>
                <c:pt idx="98">
                  <c:v>12.356599445789561</c:v>
                </c:pt>
                <c:pt idx="99">
                  <c:v>13.15914219722287</c:v>
                </c:pt>
                <c:pt idx="100">
                  <c:v>13.945574494495117</c:v>
                </c:pt>
                <c:pt idx="101">
                  <c:v>14.715246601988561</c:v>
                </c:pt>
                <c:pt idx="102">
                  <c:v>15.467517985243587</c:v>
                </c:pt>
                <c:pt idx="103">
                  <c:v>16.201753426299078</c:v>
                </c:pt>
                <c:pt idx="104">
                  <c:v>16.917320546129581</c:v>
                </c:pt>
                <c:pt idx="105">
                  <c:v>17.613588358816536</c:v>
                </c:pt>
                <c:pt idx="106">
                  <c:v>18.289926603617527</c:v>
                </c:pt>
                <c:pt idx="107">
                  <c:v>18.945705681609354</c:v>
                </c:pt>
                <c:pt idx="108">
                  <c:v>19.580297076435958</c:v>
                </c:pt>
                <c:pt idx="109">
                  <c:v>20.193074173760767</c:v>
                </c:pt>
                <c:pt idx="110">
                  <c:v>20.783413417652671</c:v>
                </c:pt>
                <c:pt idx="111">
                  <c:v>21.35069575678197</c:v>
                </c:pt>
                <c:pt idx="112">
                  <c:v>21.89430834374846</c:v>
                </c:pt>
                <c:pt idx="113">
                  <c:v>22.413646456014028</c:v>
                </c:pt>
                <c:pt idx="114">
                  <c:v>22.908115611027934</c:v>
                </c:pt>
                <c:pt idx="115">
                  <c:v>23.377133848575919</c:v>
                </c:pt>
                <c:pt idx="116">
                  <c:v>23.820134154446233</c:v>
                </c:pt>
                <c:pt idx="117">
                  <c:v>24.236566997572222</c:v>
                </c:pt>
                <c:pt idx="118">
                  <c:v>24.625902952555119</c:v>
                </c:pt>
                <c:pt idx="119">
                  <c:v>24.98763537650834</c:v>
                </c:pt>
                <c:pt idx="120">
                  <c:v>25.321283108678344</c:v>
                </c:pt>
                <c:pt idx="121">
                  <c:v>25.626393158250004</c:v>
                </c:pt>
                <c:pt idx="122">
                  <c:v>25.902543345621453</c:v>
                </c:pt>
                <c:pt idx="123">
                  <c:v>26.149344860723559</c:v>
                </c:pt>
                <c:pt idx="124">
                  <c:v>26.3664447015096</c:v>
                </c:pt>
                <c:pt idx="125">
                  <c:v>26.553527957086821</c:v>
                </c:pt>
                <c:pt idx="126">
                  <c:v>26.71031989946442</c:v>
                </c:pt>
                <c:pt idx="127">
                  <c:v>26.836587851656979</c:v>
                </c:pt>
                <c:pt idx="128">
                  <c:v>26.932142800664984</c:v>
                </c:pt>
                <c:pt idx="129">
                  <c:v>26.996840729421848</c:v>
                </c:pt>
                <c:pt idx="130">
                  <c:v>27.030583643960345</c:v>
                </c:pt>
                <c:pt idx="131">
                  <c:v>27.033320279158271</c:v>
                </c:pt>
                <c:pt idx="132">
                  <c:v>27.005046469585849</c:v>
                </c:pt>
                <c:pt idx="133">
                  <c:v>26.945805180121667</c:v>
                </c:pt>
                <c:pt idx="134">
                  <c:v>26.855686194572684</c:v>
                </c:pt>
                <c:pt idx="135">
                  <c:v>26.734825469042551</c:v>
                </c:pt>
                <c:pt idx="136">
                  <c:v>26.583404160109282</c:v>
                </c:pt>
                <c:pt idx="137">
                  <c:v>26.401647345667644</c:v>
                </c:pt>
                <c:pt idx="138">
                  <c:v>26.189822459889164</c:v>
                </c:pt>
                <c:pt idx="139">
                  <c:v>25.948237468068797</c:v>
                </c:pt>
                <c:pt idx="140">
                  <c:v>25.677238812410074</c:v>
                </c:pt>
                <c:pt idx="141">
                  <c:v>25.377209160119062</c:v>
                </c:pt>
                <c:pt idx="142">
                  <c:v>25.048564990158315</c:v>
                </c:pt>
                <c:pt idx="143">
                  <c:v>24.691754053230927</c:v>
                </c:pt>
                <c:pt idx="144">
                  <c:v>24.307252743115669</c:v>
                </c:pt>
                <c:pt idx="145">
                  <c:v>23.89556341409461</c:v>
                </c:pt>
                <c:pt idx="146">
                  <c:v>23.457211681571838</c:v>
                </c:pt>
                <c:pt idx="147">
                  <c:v>22.992743738419925</c:v>
                </c:pt>
                <c:pt idx="148">
                  <c:v>22.502723721247573</c:v>
                </c:pt>
                <c:pt idx="149">
                  <c:v>21.987731155646696</c:v>
                </c:pt>
                <c:pt idx="150">
                  <c:v>21.448358511109081</c:v>
                </c:pt>
                <c:pt idx="151">
                  <c:v>20.88520889143857</c:v>
                </c:pt>
                <c:pt idx="152">
                  <c:v>20.29889388854172</c:v>
                </c:pt>
                <c:pt idx="153">
                  <c:v>19.690031625455855</c:v>
                </c:pt>
                <c:pt idx="154">
                  <c:v>19.059245015535016</c:v>
                </c:pt>
                <c:pt idx="155">
                  <c:v>18.407160269590108</c:v>
                </c:pt>
                <c:pt idx="156">
                  <c:v>17.734405684978594</c:v>
                </c:pt>
                <c:pt idx="157">
                  <c:v>17.041610763215878</c:v>
                </c:pt>
                <c:pt idx="158">
                  <c:v>16.329405713091834</c:v>
                </c:pt>
                <c:pt idx="159">
                  <c:v>15.598421421599985</c:v>
                </c:pt>
                <c:pt idx="160">
                  <c:v>14.849290003926559</c:v>
                </c:pt>
                <c:pt idx="161">
                  <c:v>14.082646096830873</c:v>
                </c:pt>
                <c:pt idx="162">
                  <c:v>13.29912913048601</c:v>
                </c:pt>
                <c:pt idx="163">
                  <c:v>12.499386930782478</c:v>
                </c:pt>
                <c:pt idx="164">
                  <c:v>11.684081172481029</c:v>
                </c:pt>
                <c:pt idx="165">
                  <c:v>10.853895469321746</c:v>
                </c:pt>
                <c:pt idx="166">
                  <c:v>10.009547277045421</c:v>
                </c:pt>
                <c:pt idx="167">
                  <c:v>9.1518053617916753</c:v>
                </c:pt>
                <c:pt idx="168">
                  <c:v>8.281515360652417</c:v>
                </c:pt>
                <c:pt idx="169">
                  <c:v>7.3996368843124696</c:v>
                </c:pt>
                <c:pt idx="170">
                  <c:v>6.5072968320066025</c:v>
                </c:pt>
                <c:pt idx="171">
                  <c:v>5.6058706605644888</c:v>
                </c:pt>
                <c:pt idx="172">
                  <c:v>4.6971252664652585</c:v>
                </c:pt>
                <c:pt idx="173">
                  <c:v>3.785691007585644</c:v>
                </c:pt>
                <c:pt idx="174">
                  <c:v>2.8740445783774788</c:v>
                </c:pt>
                <c:pt idx="175">
                  <c:v>1.9688286725238195</c:v>
                </c:pt>
                <c:pt idx="176">
                  <c:v>1.0812141250470919</c:v>
                </c:pt>
                <c:pt idx="177">
                  <c:v>0.22733367038607999</c:v>
                </c:pt>
                <c:pt idx="178">
                  <c:v>-1.041467500034658</c:v>
                </c:pt>
                <c:pt idx="179">
                  <c:v>-2.1580967968743936</c:v>
                </c:pt>
                <c:pt idx="180">
                  <c:v>-3.2162883658185999</c:v>
                </c:pt>
                <c:pt idx="181">
                  <c:v>-4.2626974214699791</c:v>
                </c:pt>
                <c:pt idx="182">
                  <c:v>-5.3085350989310029</c:v>
                </c:pt>
                <c:pt idx="183">
                  <c:v>-6.3576892530067743</c:v>
                </c:pt>
                <c:pt idx="184">
                  <c:v>-7.4117437586906885</c:v>
                </c:pt>
                <c:pt idx="185">
                  <c:v>-8.471370725379785</c:v>
                </c:pt>
                <c:pt idx="186">
                  <c:v>-9.5368245860565874</c:v>
                </c:pt>
                <c:pt idx="187">
                  <c:v>-10.60814820777737</c:v>
                </c:pt>
                <c:pt idx="188">
                  <c:v>-11.685269353379246</c:v>
                </c:pt>
                <c:pt idx="189">
                  <c:v>-12.768049869730788</c:v>
                </c:pt>
                <c:pt idx="190">
                  <c:v>-13.856312471942839</c:v>
                </c:pt>
                <c:pt idx="191">
                  <c:v>-14.949856080169861</c:v>
                </c:pt>
                <c:pt idx="192">
                  <c:v>-16.048464940434769</c:v>
                </c:pt>
                <c:pt idx="193">
                  <c:v>-17.151914190008611</c:v>
                </c:pt>
                <c:pt idx="194">
                  <c:v>-18.259973300023297</c:v>
                </c:pt>
                <c:pt idx="195">
                  <c:v>-19.372408197510836</c:v>
                </c:pt>
                <c:pt idx="196">
                  <c:v>-20.48898253853487</c:v>
                </c:pt>
                <c:pt idx="197">
                  <c:v>-21.609458414034442</c:v>
                </c:pt>
                <c:pt idx="198">
                  <c:v>-22.733596664318899</c:v>
                </c:pt>
                <c:pt idx="199">
                  <c:v>-23.861156913534533</c:v>
                </c:pt>
                <c:pt idx="200">
                  <c:v>-24.991897393255705</c:v>
                </c:pt>
                <c:pt idx="201">
                  <c:v>-26.125574602502205</c:v>
                </c:pt>
                <c:pt idx="202">
                  <c:v>-27.261942830737521</c:v>
                </c:pt>
                <c:pt idx="203">
                  <c:v>-28.400753563139713</c:v>
                </c:pt>
                <c:pt idx="204">
                  <c:v>-29.541754775319802</c:v>
                </c:pt>
                <c:pt idx="205">
                  <c:v>-30.684690122829824</c:v>
                </c:pt>
                <c:pt idx="206">
                  <c:v>-31.82929802207817</c:v>
                </c:pt>
                <c:pt idx="207">
                  <c:v>-32.975310619525594</c:v>
                </c:pt>
                <c:pt idx="208">
                  <c:v>-34.122452638530007</c:v>
                </c:pt>
                <c:pt idx="209">
                  <c:v>-35.270440094078786</c:v>
                </c:pt>
                <c:pt idx="210">
                  <c:v>-36.41897885832465</c:v>
                </c:pt>
                <c:pt idx="211">
                  <c:v>-37.567763060478896</c:v>
                </c:pt>
                <c:pt idx="212">
                  <c:v>-38.716473297361432</c:v>
                </c:pt>
                <c:pt idx="213">
                  <c:v>-39.864774629041655</c:v>
                </c:pt>
                <c:pt idx="214">
                  <c:v>-41.012314329379812</c:v>
                </c:pt>
                <c:pt idx="215">
                  <c:v>-42.158719353730284</c:v>
                </c:pt>
                <c:pt idx="216">
                  <c:v>-43.303593483538656</c:v>
                </c:pt>
                <c:pt idx="217">
                  <c:v>-44.446514096477927</c:v>
                </c:pt>
                <c:pt idx="218">
                  <c:v>-45.587028506667345</c:v>
                </c:pt>
                <c:pt idx="219">
                  <c:v>-46.724649805962535</c:v>
                </c:pt>
                <c:pt idx="220">
                  <c:v>-47.85885213044638</c:v>
                </c:pt>
                <c:pt idx="221">
                  <c:v>-48.989065259581935</c:v>
                </c:pt>
                <c:pt idx="222">
                  <c:v>-50.114668445203748</c:v>
                </c:pt>
                <c:pt idx="223">
                  <c:v>-51.234983347161432</c:v>
                </c:pt>
                <c:pt idx="224">
                  <c:v>-52.349265938368234</c:v>
                </c:pt>
                <c:pt idx="225">
                  <c:v>-53.45669721804137</c:v>
                </c:pt>
                <c:pt idx="226">
                  <c:v>-54.556372554851684</c:v>
                </c:pt>
                <c:pt idx="227">
                  <c:v>-55.647289456697287</c:v>
                </c:pt>
                <c:pt idx="228">
                  <c:v>-56.728333546022753</c:v>
                </c:pt>
                <c:pt idx="229">
                  <c:v>-57.79826250368351</c:v>
                </c:pt>
                <c:pt idx="230">
                  <c:v>-58.855687734737593</c:v>
                </c:pt>
                <c:pt idx="231">
                  <c:v>-59.899053521088774</c:v>
                </c:pt>
                <c:pt idx="232">
                  <c:v>-60.926613455330454</c:v>
                </c:pt>
                <c:pt idx="233">
                  <c:v>-61.93640402812445</c:v>
                </c:pt>
                <c:pt idx="234">
                  <c:v>-62.926215372793507</c:v>
                </c:pt>
                <c:pt idx="235">
                  <c:v>-63.893559401012837</c:v>
                </c:pt>
                <c:pt idx="236">
                  <c:v>-64.835635914517951</c:v>
                </c:pt>
                <c:pt idx="237">
                  <c:v>-65.74929781356056</c:v>
                </c:pt>
                <c:pt idx="238">
                  <c:v>-66.631017280941848</c:v>
                </c:pt>
                <c:pt idx="239">
                  <c:v>-67.476855867914111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4C-42BB-8B33-22F81127E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587232"/>
        <c:axId val="1"/>
      </c:scatterChart>
      <c:valAx>
        <c:axId val="1935587232"/>
        <c:scaling>
          <c:orientation val="minMax"/>
          <c:max val="1"/>
          <c:min val="0"/>
        </c:scaling>
        <c:delete val="0"/>
        <c:axPos val="b"/>
        <c:numFmt formatCode="h:mm:ss;@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0.25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355872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3</xdr:col>
      <xdr:colOff>0</xdr:colOff>
      <xdr:row>21</xdr:row>
      <xdr:rowOff>0</xdr:rowOff>
    </xdr:to>
    <xdr:graphicFrame macro="">
      <xdr:nvGraphicFramePr>
        <xdr:cNvPr id="1076" name="Chart 3">
          <a:extLst>
            <a:ext uri="{FF2B5EF4-FFF2-40B4-BE49-F238E27FC236}">
              <a16:creationId xmlns:a16="http://schemas.microsoft.com/office/drawing/2014/main" id="{5BF9F767-D717-4013-87A6-7C788F13B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3</xdr:col>
      <xdr:colOff>0</xdr:colOff>
      <xdr:row>34</xdr:row>
      <xdr:rowOff>0</xdr:rowOff>
    </xdr:to>
    <xdr:graphicFrame macro="">
      <xdr:nvGraphicFramePr>
        <xdr:cNvPr id="1077" name="Chart 4">
          <a:extLst>
            <a:ext uri="{FF2B5EF4-FFF2-40B4-BE49-F238E27FC236}">
              <a16:creationId xmlns:a16="http://schemas.microsoft.com/office/drawing/2014/main" id="{E227A867-AF36-4325-BD29-594971F46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3</xdr:col>
      <xdr:colOff>0</xdr:colOff>
      <xdr:row>47</xdr:row>
      <xdr:rowOff>9525</xdr:rowOff>
    </xdr:to>
    <xdr:graphicFrame macro="">
      <xdr:nvGraphicFramePr>
        <xdr:cNvPr id="1078" name="Chart 5">
          <a:extLst>
            <a:ext uri="{FF2B5EF4-FFF2-40B4-BE49-F238E27FC236}">
              <a16:creationId xmlns:a16="http://schemas.microsoft.com/office/drawing/2014/main" id="{00783593-ED40-4C3D-86DF-EA121AB60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1"/>
  <sheetViews>
    <sheetView tabSelected="1" workbookViewId="0">
      <selection activeCell="N2" sqref="N2"/>
    </sheetView>
  </sheetViews>
  <sheetFormatPr defaultRowHeight="15" x14ac:dyDescent="0.25"/>
  <cols>
    <col min="1" max="1" width="16.42578125" customWidth="1"/>
    <col min="2" max="2" width="10.7109375" bestFit="1" customWidth="1"/>
    <col min="3" max="3" width="15.85546875" customWidth="1"/>
    <col min="4" max="4" width="10.42578125" customWidth="1"/>
    <col min="5" max="5" width="10" customWidth="1"/>
    <col min="6" max="6" width="11" customWidth="1"/>
    <col min="7" max="7" width="10.5703125" bestFit="1" customWidth="1"/>
    <col min="8" max="8" width="2.5703125" customWidth="1"/>
    <col min="22" max="22" width="10" customWidth="1"/>
    <col min="27" max="27" width="9.85546875" customWidth="1"/>
  </cols>
  <sheetData>
    <row r="1" spans="1:34" ht="105" x14ac:dyDescent="0.25">
      <c r="A1" s="10" t="s">
        <v>20</v>
      </c>
      <c r="B1" s="11"/>
      <c r="C1" s="11"/>
      <c r="D1" s="1" t="s">
        <v>1</v>
      </c>
      <c r="E1" s="1" t="s">
        <v>33</v>
      </c>
      <c r="F1" s="1" t="s">
        <v>2</v>
      </c>
      <c r="G1" s="1" t="s">
        <v>3</v>
      </c>
      <c r="H1" s="1"/>
      <c r="I1" s="1" t="s">
        <v>21</v>
      </c>
      <c r="J1" s="1" t="s">
        <v>22</v>
      </c>
      <c r="K1" s="1" t="s">
        <v>4</v>
      </c>
      <c r="L1" s="1" t="s">
        <v>5</v>
      </c>
      <c r="M1" s="1" t="s">
        <v>23</v>
      </c>
      <c r="N1" s="1" t="s">
        <v>24</v>
      </c>
      <c r="O1" s="1" t="s">
        <v>6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11</v>
      </c>
      <c r="AC1" s="1" t="s">
        <v>12</v>
      </c>
      <c r="AD1" s="1" t="s">
        <v>13</v>
      </c>
      <c r="AE1" s="1" t="s">
        <v>14</v>
      </c>
      <c r="AF1" s="1" t="s">
        <v>15</v>
      </c>
      <c r="AG1" s="1" t="s">
        <v>16</v>
      </c>
      <c r="AH1" s="1" t="s">
        <v>17</v>
      </c>
    </row>
    <row r="2" spans="1:34" x14ac:dyDescent="0.25">
      <c r="A2" s="7"/>
      <c r="B2" s="7"/>
      <c r="D2" s="2">
        <f>$B$7</f>
        <v>43831</v>
      </c>
      <c r="E2" s="8">
        <v>0</v>
      </c>
      <c r="F2" s="3">
        <f>D2+2415018.5+E2-$B$5/24</f>
        <v>2458849.75</v>
      </c>
      <c r="G2" s="4">
        <f>(F2-2451545)/36525</f>
        <v>0.19999315537303217</v>
      </c>
      <c r="I2">
        <f>MOD(280.46646+G2*(36000.76983 + G2*0.0003032),360)</f>
        <v>280.37402628712789</v>
      </c>
      <c r="J2">
        <f>357.52911+G2*(35999.05029 - 0.0001537*G2)</f>
        <v>7557.0927617819898</v>
      </c>
      <c r="K2">
        <f>0.016708634-G2*(0.000042037+0.0000001267*G2)</f>
        <v>1.6700221820074464E-2</v>
      </c>
      <c r="L2">
        <f>SIN(RADIANS(J2))*(1.914602-G2*(0.004817+0.000014*G2))+SIN(RADIANS(2*J2))*(0.019993-0.000101*G2)+SIN(RADIANS(3*J2))*0.000289</f>
        <v>-9.9125237676298689E-2</v>
      </c>
      <c r="M2">
        <f>I2+L2</f>
        <v>280.27490104945161</v>
      </c>
      <c r="N2">
        <f>MOD(J2+L2,360)</f>
        <v>356.99363654431363</v>
      </c>
      <c r="O2">
        <f>(1.000001018*(1-K2*K2))/(1+K2*COS(RADIANS(N2)))</f>
        <v>0.98332300887827828</v>
      </c>
      <c r="P2">
        <f>M2-0.00569-0.00478*SIN(RADIANS(125.04-1934.136*G2))</f>
        <v>280.26448022938956</v>
      </c>
      <c r="Q2">
        <f>23+(26+((21.448-G2*(46.815+G2*(0.00059-G2*0.001813))))/60)/60</f>
        <v>23.436690364259817</v>
      </c>
      <c r="R2">
        <f>Q2+0.00256*COS(RADIANS(125.04-1934.136*G2))</f>
        <v>23.436324082713057</v>
      </c>
      <c r="S2">
        <f t="shared" ref="S2:S65" si="0">DEGREES(ATAN2(COS(RADIANS(P2)),COS(RADIANS(R2))*SIN(RADIANS(P2))))</f>
        <v>-78.834854762250245</v>
      </c>
      <c r="T2">
        <f>DEGREES(ASIN(SIN(RADIANS(R2))*SIN(RADIANS(P2))))</f>
        <v>-23.039414158971656</v>
      </c>
      <c r="U2">
        <f>TAN(RADIANS(R2/2))*TAN(RADIANS(R2/2))</f>
        <v>4.3023325206514702E-2</v>
      </c>
      <c r="V2">
        <f>4*DEGREES(U2*SIN(2*RADIANS(I2))-2*K2*SIN(RADIANS(J2))+4*K2*U2*SIN(RADIANS(J2))*COS(2*RADIANS(I2))-0.5*U2*U2*SIN(4*RADIANS(I2))-1.25*K2*K2*SIN(2*RADIANS(J2)))</f>
        <v>-3.2060309515792773</v>
      </c>
      <c r="W2">
        <f>DEGREES(ACOS(COS(RADIANS(90.833))/(COS(RADIANS($B$3))*COS(RADIANS(T2)))-TAN(RADIANS($B$3))*TAN(RADIANS(T2))))</f>
        <v>70.352345683154283</v>
      </c>
      <c r="X2" s="8">
        <f>(720-4*$B$4-V2+$B$5*60)/1440</f>
        <v>0.54389307704970791</v>
      </c>
      <c r="Y2" s="8">
        <f>X2-W2*4/1440</f>
        <v>0.34846989459650157</v>
      </c>
      <c r="Z2" s="8">
        <f>X2+W2*4/1440</f>
        <v>0.73931625950291424</v>
      </c>
      <c r="AA2" s="9">
        <f>8*W2</f>
        <v>562.81876546523426</v>
      </c>
      <c r="AB2">
        <f>MOD(E2*1440+V2+4*$B$4-60*$B$5,1440)</f>
        <v>1376.7939690484206</v>
      </c>
      <c r="AC2">
        <f>IF(AB2/4&lt;0,AB2/4+180,AB2/4-180)</f>
        <v>164.19849226210516</v>
      </c>
      <c r="AD2">
        <f>DEGREES(ACOS(SIN(RADIANS($B$3))*SIN(RADIANS(T2))+COS(RADIANS($B$3))*COS(RADIANS(T2))*COS(RADIANS(AC2))))</f>
        <v>158.41401378959736</v>
      </c>
      <c r="AE2">
        <f>90-AD2</f>
        <v>-68.414013789597362</v>
      </c>
      <c r="AF2">
        <f>IF(AE2&gt;85,0,IF(AE2&gt;5,58.1/TAN(RADIANS(AE2))-0.07/POWER(TAN(RADIANS(AE2)),3)+0.000086/POWER(TAN(RADIANS(AE2)),5),IF(AE2&gt;-0.575,1735+AE2*(-518.2+AE2*(103.4+AE2*(-12.79+AE2*0.711))),-20.772/TAN(RADIANS(AE2)))))/3600</f>
        <v>2.2828722745691092E-3</v>
      </c>
      <c r="AG2">
        <f>AE2+AF2</f>
        <v>-68.411730917322799</v>
      </c>
      <c r="AH2">
        <f>IF(AC2&gt;0,MOD(DEGREES(ACOS(((SIN(RADIANS($B$3))*COS(RADIANS(AD2)))-SIN(RADIANS(T2)))/(COS(RADIANS($B$3))*SIN(RADIANS(AD2)))))+180,360),MOD(540-DEGREES(ACOS(((SIN(RADIANS($B$3))*COS(RADIANS(AD2)))-SIN(RADIANS(T2)))/(COS(RADIANS($B$3))*SIN(RADIANS(AD2))))),360))</f>
        <v>317.06808243217824</v>
      </c>
    </row>
    <row r="3" spans="1:34" x14ac:dyDescent="0.25">
      <c r="A3" t="s">
        <v>0</v>
      </c>
      <c r="B3" s="5">
        <v>40</v>
      </c>
      <c r="D3" s="2">
        <f t="shared" ref="D3:D66" si="1">$B$7</f>
        <v>43831</v>
      </c>
      <c r="E3" s="8">
        <f>E2+0.1/24</f>
        <v>4.1666666666666666E-3</v>
      </c>
      <c r="F3" s="3">
        <f t="shared" ref="F3:F66" si="2">D3+2415018.5+E3-$B$5/24</f>
        <v>2458849.7541666669</v>
      </c>
      <c r="G3" s="4">
        <f t="shared" ref="G3:G66" si="3">(F3-2451545)/36525</f>
        <v>0.19999326945015425</v>
      </c>
      <c r="I3">
        <f t="shared" ref="I3:I66" si="4">MOD(280.46646+G3*(36000.76983 + G3*0.0003032),360)</f>
        <v>280.37813315135736</v>
      </c>
      <c r="J3">
        <f t="shared" ref="J3:J66" si="5">357.52911+G3*(35999.05029 - 0.0001537*G3)</f>
        <v>7557.0968684500376</v>
      </c>
      <c r="K3">
        <f t="shared" ref="K3:K66" si="6">0.016708634-G3*(0.000042037+0.0000001267*G3)</f>
        <v>1.6700221815273222E-2</v>
      </c>
      <c r="L3">
        <f t="shared" ref="L3:L66" si="7">SIN(RADIANS(J3))*(1.914602-G3*(0.004817+0.000014*G3))+SIN(RADIANS(2*J3))*(0.019993-0.000101*G3)+SIN(RADIANS(3*J3))*0.000289</f>
        <v>-9.8985344340475664E-2</v>
      </c>
      <c r="M3">
        <f t="shared" ref="M3:M66" si="8">I3+L3</f>
        <v>280.2791478070169</v>
      </c>
      <c r="N3">
        <f t="shared" ref="N3:N66" si="9">MOD(J3+L3,360)</f>
        <v>356.99788310569693</v>
      </c>
      <c r="O3">
        <f t="shared" ref="O3:O66" si="10">(1.000001018*(1-K3*K3))/(1+K3*COS(RADIANS(N3)))</f>
        <v>0.98332294614039051</v>
      </c>
      <c r="P3">
        <f t="shared" ref="P3:P66" si="11">M3-0.00569-0.00478*SIN(RADIANS(125.04-1934.136*G3))</f>
        <v>280.26872698432118</v>
      </c>
      <c r="Q3">
        <f t="shared" ref="Q3:Q66" si="12">23+(26+((21.448-G3*(46.815+G3*(0.00059-G3*0.001813))))/60)/60</f>
        <v>23.436690362776339</v>
      </c>
      <c r="R3">
        <f t="shared" ref="R3:R66" si="13">Q3+0.00256*COS(RADIANS(125.04-1934.136*G3))</f>
        <v>23.436324090986471</v>
      </c>
      <c r="S3">
        <f t="shared" si="0"/>
        <v>-78.830253624390437</v>
      </c>
      <c r="T3">
        <f t="shared" ref="T3:T66" si="14">DEGREES(ASIN(SIN(RADIANS(R3))*SIN(RADIANS(P3))))</f>
        <v>-23.039087035013985</v>
      </c>
      <c r="U3">
        <f t="shared" ref="U3:U66" si="15">TAN(RADIANS(R3/2))*TAN(RADIANS(R3/2))</f>
        <v>4.3023325237754484E-2</v>
      </c>
      <c r="V3">
        <f t="shared" ref="V3:V66" si="16">4*DEGREES(U3*SIN(2*RADIANS(I3))-2*K3*SIN(RADIANS(J3))+4*K3*U3*SIN(RADIANS(J3))*COS(2*RADIANS(I3))-0.5*U3*U3*SIN(4*RADIANS(I3))-1.25*K3*K3*SIN(2*RADIANS(J3)))</f>
        <v>-3.2080034532701203</v>
      </c>
      <c r="W3">
        <f t="shared" ref="W3:W66" si="17">DEGREES(ACOS(COS(RADIANS(90.833))/(COS(RADIANS($B$3))*COS(RADIANS(T3)))-TAN(RADIANS($B$3))*TAN(RADIANS(T3))))</f>
        <v>70.352686810230466</v>
      </c>
      <c r="X3" s="8">
        <f t="shared" ref="X3:X66" si="18">(720-4*$B$4-V3+$B$5*60)/1440</f>
        <v>0.54389444684254862</v>
      </c>
      <c r="Y3" s="8">
        <f t="shared" ref="Y3:Y66" si="19">X3-W3*4/1440</f>
        <v>0.34847031681413065</v>
      </c>
      <c r="Z3" s="8">
        <f t="shared" ref="Z3:Z66" si="20">X3+W3*4/1440</f>
        <v>0.73931857687096658</v>
      </c>
      <c r="AA3" s="9">
        <f t="shared" ref="AA3:AA66" si="21">8*W3</f>
        <v>562.82149448184373</v>
      </c>
      <c r="AB3">
        <f t="shared" ref="AB3:AB66" si="22">MOD(E3*1440+V3+4*$B$4-60*$B$5,1440)</f>
        <v>1382.7919965467299</v>
      </c>
      <c r="AC3">
        <f t="shared" ref="AC3:AC66" si="23">IF(AB3/4&lt;0,AB3/4+180,AB3/4-180)</f>
        <v>165.69799913668248</v>
      </c>
      <c r="AD3">
        <f t="shared" ref="AD3:AD66" si="24">DEGREES(ACOS(SIN(RADIANS($B$3))*SIN(RADIANS(T3))+COS(RADIANS($B$3))*COS(RADIANS(T3))*COS(RADIANS(AC3))))</f>
        <v>159.17260094432311</v>
      </c>
      <c r="AE3">
        <f t="shared" ref="AE3:AE66" si="25">90-AD3</f>
        <v>-69.172600944323108</v>
      </c>
      <c r="AF3">
        <f t="shared" ref="AF3:AF66" si="26">IF(AE3&gt;85,0,IF(AE3&gt;5,58.1/TAN(RADIANS(AE3))-0.07/POWER(TAN(RADIANS(AE3)),3)+0.000086/POWER(TAN(RADIANS(AE3)),5),IF(AE3&gt;-0.575,1735+AE3*(-518.2+AE3*(103.4+AE3*(-12.79+AE3*0.711))),-20.772/TAN(RADIANS(AE3)))))/3600</f>
        <v>2.1949753475477649E-3</v>
      </c>
      <c r="AG3">
        <f t="shared" ref="AG3:AG66" si="27">AE3+AF3</f>
        <v>-69.170405968975558</v>
      </c>
      <c r="AH3">
        <f t="shared" ref="AH3:AH66" si="28">IF(AC3&gt;0,MOD(DEGREES(ACOS(((SIN(RADIANS($B$3))*COS(RADIANS(AD3)))-SIN(RADIANS(T3)))/(COS(RADIANS($B$3))*SIN(RADIANS(AD3)))))+180,360),MOD(540-DEGREES(ACOS(((SIN(RADIANS($B$3))*COS(RADIANS(AD3)))-SIN(RADIANS(T3)))/(COS(RADIANS($B$3))*SIN(RADIANS(AD3))))),360))</f>
        <v>320.25545556710142</v>
      </c>
    </row>
    <row r="4" spans="1:34" x14ac:dyDescent="0.25">
      <c r="A4" t="s">
        <v>18</v>
      </c>
      <c r="B4" s="5">
        <v>-105</v>
      </c>
      <c r="D4" s="2">
        <f t="shared" si="1"/>
        <v>43831</v>
      </c>
      <c r="E4" s="8">
        <f t="shared" ref="E4:E67" si="29">E3+0.1/24</f>
        <v>8.3333333333333332E-3</v>
      </c>
      <c r="F4" s="3">
        <f t="shared" si="2"/>
        <v>2458849.7583333333</v>
      </c>
      <c r="G4" s="4">
        <f t="shared" si="3"/>
        <v>0.19999338352726359</v>
      </c>
      <c r="I4">
        <f t="shared" si="4"/>
        <v>280.38224001512572</v>
      </c>
      <c r="J4">
        <f t="shared" si="5"/>
        <v>7557.1009751176261</v>
      </c>
      <c r="K4">
        <f t="shared" si="6"/>
        <v>1.6700221810471982E-2</v>
      </c>
      <c r="L4">
        <f t="shared" si="7"/>
        <v>-9.8845450478867461E-2</v>
      </c>
      <c r="M4">
        <f t="shared" si="8"/>
        <v>280.28339456464687</v>
      </c>
      <c r="N4">
        <f t="shared" si="9"/>
        <v>357.00212966714753</v>
      </c>
      <c r="O4">
        <f t="shared" si="10"/>
        <v>0.98332288349111718</v>
      </c>
      <c r="P4">
        <f t="shared" si="11"/>
        <v>280.27297373931754</v>
      </c>
      <c r="Q4">
        <f t="shared" si="12"/>
        <v>23.436690361292861</v>
      </c>
      <c r="R4">
        <f t="shared" si="13"/>
        <v>23.436324099259892</v>
      </c>
      <c r="S4">
        <f t="shared" si="0"/>
        <v>-78.825652508808986</v>
      </c>
      <c r="T4">
        <f t="shared" si="14"/>
        <v>-23.038759777980765</v>
      </c>
      <c r="U4">
        <f t="shared" si="15"/>
        <v>4.3023325268994293E-2</v>
      </c>
      <c r="V4">
        <f t="shared" si="16"/>
        <v>-3.2099758695398513</v>
      </c>
      <c r="W4">
        <f t="shared" si="17"/>
        <v>70.353028073736525</v>
      </c>
      <c r="X4" s="8">
        <f t="shared" si="18"/>
        <v>0.54389581657606934</v>
      </c>
      <c r="Y4" s="8">
        <f t="shared" si="19"/>
        <v>0.34847073859346789</v>
      </c>
      <c r="Z4" s="8">
        <f t="shared" si="20"/>
        <v>0.73932089455867078</v>
      </c>
      <c r="AA4" s="9">
        <f t="shared" si="21"/>
        <v>562.8242245898922</v>
      </c>
      <c r="AB4">
        <f t="shared" si="22"/>
        <v>1388.7900241304601</v>
      </c>
      <c r="AC4">
        <f t="shared" si="23"/>
        <v>167.19750603261502</v>
      </c>
      <c r="AD4">
        <f t="shared" si="24"/>
        <v>159.88049146481984</v>
      </c>
      <c r="AE4">
        <f t="shared" si="25"/>
        <v>-69.880491464819841</v>
      </c>
      <c r="AF4">
        <f t="shared" si="26"/>
        <v>2.1137481437393493E-3</v>
      </c>
      <c r="AG4">
        <f t="shared" si="27"/>
        <v>-69.878377716676098</v>
      </c>
      <c r="AH4">
        <f t="shared" si="28"/>
        <v>323.642818632017</v>
      </c>
    </row>
    <row r="5" spans="1:34" x14ac:dyDescent="0.25">
      <c r="A5" t="s">
        <v>19</v>
      </c>
      <c r="B5" s="5">
        <v>-6</v>
      </c>
      <c r="D5" s="2">
        <f t="shared" si="1"/>
        <v>43831</v>
      </c>
      <c r="E5" s="8">
        <f t="shared" si="29"/>
        <v>1.2500000000000001E-2</v>
      </c>
      <c r="F5" s="3">
        <f t="shared" si="2"/>
        <v>2458849.7625000002</v>
      </c>
      <c r="G5" s="4">
        <f t="shared" si="3"/>
        <v>0.19999349760438567</v>
      </c>
      <c r="I5">
        <f t="shared" si="4"/>
        <v>280.38634687935519</v>
      </c>
      <c r="J5">
        <f t="shared" si="5"/>
        <v>7557.1050817856749</v>
      </c>
      <c r="K5">
        <f t="shared" si="6"/>
        <v>1.670022180567074E-2</v>
      </c>
      <c r="L5">
        <f t="shared" si="7"/>
        <v>-9.8705556061007838E-2</v>
      </c>
      <c r="M5">
        <f t="shared" si="8"/>
        <v>280.28764132329417</v>
      </c>
      <c r="N5">
        <f t="shared" si="9"/>
        <v>357.00637622961403</v>
      </c>
      <c r="O5">
        <f t="shared" si="10"/>
        <v>0.98332282093044421</v>
      </c>
      <c r="P5">
        <f t="shared" si="11"/>
        <v>280.27722049533133</v>
      </c>
      <c r="Q5">
        <f t="shared" si="12"/>
        <v>23.436690359809379</v>
      </c>
      <c r="R5">
        <f t="shared" si="13"/>
        <v>23.436324107533313</v>
      </c>
      <c r="S5">
        <f t="shared" si="0"/>
        <v>-78.821051414482241</v>
      </c>
      <c r="T5">
        <f t="shared" si="14"/>
        <v>-23.038432387801279</v>
      </c>
      <c r="U5">
        <f t="shared" si="15"/>
        <v>4.3023325300234116E-2</v>
      </c>
      <c r="V5">
        <f t="shared" si="16"/>
        <v>-3.2119482007936169</v>
      </c>
      <c r="W5">
        <f t="shared" si="17"/>
        <v>70.353369473743413</v>
      </c>
      <c r="X5" s="8">
        <f t="shared" si="18"/>
        <v>0.54389718625055106</v>
      </c>
      <c r="Y5" s="8">
        <f t="shared" si="19"/>
        <v>0.3484711599345971</v>
      </c>
      <c r="Z5" s="8">
        <f t="shared" si="20"/>
        <v>0.73932321256650502</v>
      </c>
      <c r="AA5" s="9">
        <f t="shared" si="21"/>
        <v>562.82695578994731</v>
      </c>
      <c r="AB5">
        <f t="shared" si="22"/>
        <v>1394.7880517992064</v>
      </c>
      <c r="AC5">
        <f t="shared" si="23"/>
        <v>168.6970129498016</v>
      </c>
      <c r="AD5">
        <f t="shared" si="24"/>
        <v>160.53200753349714</v>
      </c>
      <c r="AE5">
        <f t="shared" si="25"/>
        <v>-70.532007533497136</v>
      </c>
      <c r="AF5">
        <f t="shared" si="26"/>
        <v>2.0396373399606403E-3</v>
      </c>
      <c r="AG5">
        <f t="shared" si="27"/>
        <v>-70.529967896157174</v>
      </c>
      <c r="AH5">
        <f t="shared" si="28"/>
        <v>327.23590724200068</v>
      </c>
    </row>
    <row r="6" spans="1:34" x14ac:dyDescent="0.25">
      <c r="D6" s="2">
        <f t="shared" si="1"/>
        <v>43831</v>
      </c>
      <c r="E6" s="8">
        <f t="shared" si="29"/>
        <v>1.6666666666666666E-2</v>
      </c>
      <c r="F6" s="3">
        <f t="shared" si="2"/>
        <v>2458849.7666666666</v>
      </c>
      <c r="G6" s="4">
        <f t="shared" si="3"/>
        <v>0.19999361168149499</v>
      </c>
      <c r="I6">
        <f t="shared" si="4"/>
        <v>280.39045374312445</v>
      </c>
      <c r="J6">
        <f t="shared" si="5"/>
        <v>7557.1091884532634</v>
      </c>
      <c r="K6">
        <f t="shared" si="6"/>
        <v>1.67002218008695E-2</v>
      </c>
      <c r="L6">
        <f t="shared" si="7"/>
        <v>-9.8565661119004347E-2</v>
      </c>
      <c r="M6">
        <f t="shared" si="8"/>
        <v>280.29188808200547</v>
      </c>
      <c r="N6">
        <f t="shared" si="9"/>
        <v>357.0106227921442</v>
      </c>
      <c r="O6">
        <f t="shared" si="10"/>
        <v>0.98332275845838601</v>
      </c>
      <c r="P6">
        <f t="shared" si="11"/>
        <v>280.28146725140914</v>
      </c>
      <c r="Q6">
        <f t="shared" si="12"/>
        <v>23.436690358325901</v>
      </c>
      <c r="R6">
        <f t="shared" si="13"/>
        <v>23.436324115806745</v>
      </c>
      <c r="S6">
        <f t="shared" si="0"/>
        <v>-78.81645034245193</v>
      </c>
      <c r="T6">
        <f t="shared" si="14"/>
        <v>-23.038104864551762</v>
      </c>
      <c r="U6">
        <f t="shared" si="15"/>
        <v>4.3023325331473981E-2</v>
      </c>
      <c r="V6">
        <f t="shared" si="16"/>
        <v>-3.2139204465521622</v>
      </c>
      <c r="W6">
        <f t="shared" si="17"/>
        <v>70.353711010168865</v>
      </c>
      <c r="X6" s="8">
        <f t="shared" si="18"/>
        <v>0.54389855586566127</v>
      </c>
      <c r="Y6" s="8">
        <f t="shared" si="19"/>
        <v>0.34847158083741442</v>
      </c>
      <c r="Z6" s="8">
        <f t="shared" si="20"/>
        <v>0.73932553089390818</v>
      </c>
      <c r="AA6" s="9">
        <f t="shared" si="21"/>
        <v>562.82968808135092</v>
      </c>
      <c r="AB6">
        <f t="shared" si="22"/>
        <v>1400.786079553448</v>
      </c>
      <c r="AC6">
        <f t="shared" si="23"/>
        <v>170.19651988836199</v>
      </c>
      <c r="AD6">
        <f t="shared" si="24"/>
        <v>161.12117752168777</v>
      </c>
      <c r="AE6">
        <f t="shared" si="25"/>
        <v>-71.12117752168777</v>
      </c>
      <c r="AF6">
        <f t="shared" si="26"/>
        <v>1.9731301641168972E-3</v>
      </c>
      <c r="AG6">
        <f t="shared" si="27"/>
        <v>-71.119204391523652</v>
      </c>
      <c r="AH6">
        <f t="shared" si="28"/>
        <v>331.03628500571574</v>
      </c>
    </row>
    <row r="7" spans="1:34" x14ac:dyDescent="0.25">
      <c r="A7" t="s">
        <v>1</v>
      </c>
      <c r="B7" s="6">
        <v>43831</v>
      </c>
      <c r="D7" s="2">
        <f t="shared" si="1"/>
        <v>43831</v>
      </c>
      <c r="E7" s="8">
        <f t="shared" si="29"/>
        <v>2.0833333333333332E-2</v>
      </c>
      <c r="F7" s="3">
        <f t="shared" si="2"/>
        <v>2458849.7708333335</v>
      </c>
      <c r="G7" s="4">
        <f t="shared" si="3"/>
        <v>0.19999372575861707</v>
      </c>
      <c r="I7">
        <f t="shared" si="4"/>
        <v>280.39456060735392</v>
      </c>
      <c r="J7">
        <f t="shared" si="5"/>
        <v>7557.1132951213103</v>
      </c>
      <c r="K7">
        <f t="shared" si="6"/>
        <v>1.6700221796068258E-2</v>
      </c>
      <c r="L7">
        <f t="shared" si="7"/>
        <v>-9.842576562227949E-2</v>
      </c>
      <c r="M7">
        <f t="shared" si="8"/>
        <v>280.29613484173166</v>
      </c>
      <c r="N7">
        <f t="shared" si="9"/>
        <v>357.01486935568846</v>
      </c>
      <c r="O7">
        <f t="shared" si="10"/>
        <v>0.98332269607492906</v>
      </c>
      <c r="P7">
        <f t="shared" si="11"/>
        <v>280.285714008502</v>
      </c>
      <c r="Q7">
        <f t="shared" si="12"/>
        <v>23.436690356842423</v>
      </c>
      <c r="R7">
        <f t="shared" si="13"/>
        <v>23.43632412408018</v>
      </c>
      <c r="S7">
        <f t="shared" si="0"/>
        <v>-78.811849291696191</v>
      </c>
      <c r="T7">
        <f t="shared" si="14"/>
        <v>-23.037777208161543</v>
      </c>
      <c r="U7">
        <f t="shared" si="15"/>
        <v>4.3023325362713846E-2</v>
      </c>
      <c r="V7">
        <f t="shared" si="16"/>
        <v>-3.2158926072205181</v>
      </c>
      <c r="W7">
        <f t="shared" si="17"/>
        <v>70.354052683083736</v>
      </c>
      <c r="X7" s="8">
        <f t="shared" si="18"/>
        <v>0.54389992542168086</v>
      </c>
      <c r="Y7" s="8">
        <f t="shared" si="19"/>
        <v>0.34847200130200384</v>
      </c>
      <c r="Z7" s="8">
        <f t="shared" si="20"/>
        <v>0.73932784954135788</v>
      </c>
      <c r="AA7" s="9">
        <f t="shared" si="21"/>
        <v>562.83242146466989</v>
      </c>
      <c r="AB7">
        <f t="shared" si="22"/>
        <v>1406.7841073927796</v>
      </c>
      <c r="AC7">
        <f t="shared" si="23"/>
        <v>171.69602684819489</v>
      </c>
      <c r="AD7">
        <f t="shared" si="24"/>
        <v>161.6418772434952</v>
      </c>
      <c r="AE7">
        <f t="shared" si="25"/>
        <v>-71.641877243495202</v>
      </c>
      <c r="AF7">
        <f t="shared" si="26"/>
        <v>1.9147407161875694E-3</v>
      </c>
      <c r="AG7">
        <f t="shared" si="27"/>
        <v>-71.639962502779014</v>
      </c>
      <c r="AH7">
        <f t="shared" si="28"/>
        <v>335.04001828418541</v>
      </c>
    </row>
    <row r="8" spans="1:34" x14ac:dyDescent="0.25">
      <c r="D8" s="2">
        <f t="shared" si="1"/>
        <v>43831</v>
      </c>
      <c r="E8" s="8">
        <f t="shared" si="29"/>
        <v>2.4999999999999998E-2</v>
      </c>
      <c r="F8" s="3">
        <f t="shared" si="2"/>
        <v>2458849.7749999999</v>
      </c>
      <c r="G8" s="4">
        <f t="shared" si="3"/>
        <v>0.19999383983572641</v>
      </c>
      <c r="I8">
        <f t="shared" si="4"/>
        <v>280.39866747112319</v>
      </c>
      <c r="J8">
        <f t="shared" si="5"/>
        <v>7557.1174017888998</v>
      </c>
      <c r="K8">
        <f t="shared" si="6"/>
        <v>1.6700221791267018E-2</v>
      </c>
      <c r="L8">
        <f t="shared" si="7"/>
        <v>-9.8285869602830089E-2</v>
      </c>
      <c r="M8">
        <f t="shared" si="8"/>
        <v>280.30038160152037</v>
      </c>
      <c r="N8">
        <f t="shared" si="9"/>
        <v>357.01911591929729</v>
      </c>
      <c r="O8">
        <f t="shared" si="10"/>
        <v>0.98332263378008733</v>
      </c>
      <c r="P8">
        <f t="shared" si="11"/>
        <v>280.28996076565738</v>
      </c>
      <c r="Q8">
        <f t="shared" si="12"/>
        <v>23.436690355358945</v>
      </c>
      <c r="R8">
        <f t="shared" si="13"/>
        <v>23.436324132353622</v>
      </c>
      <c r="S8">
        <f t="shared" si="0"/>
        <v>-78.807248263255758</v>
      </c>
      <c r="T8">
        <f t="shared" si="14"/>
        <v>-23.037449418706842</v>
      </c>
      <c r="U8">
        <f t="shared" si="15"/>
        <v>4.3023325393953753E-2</v>
      </c>
      <c r="V8">
        <f t="shared" si="16"/>
        <v>-3.2178646823202599</v>
      </c>
      <c r="W8">
        <f t="shared" si="17"/>
        <v>70.354394492405774</v>
      </c>
      <c r="X8" s="8">
        <f t="shared" si="18"/>
        <v>0.54390129491827788</v>
      </c>
      <c r="Y8" s="8">
        <f t="shared" si="19"/>
        <v>0.34847242132826184</v>
      </c>
      <c r="Z8" s="8">
        <f t="shared" si="20"/>
        <v>0.73933016850829392</v>
      </c>
      <c r="AA8" s="9">
        <f t="shared" si="21"/>
        <v>562.83515593924619</v>
      </c>
      <c r="AB8">
        <f t="shared" si="22"/>
        <v>1412.7821353176796</v>
      </c>
      <c r="AC8">
        <f t="shared" si="23"/>
        <v>173.1955338294199</v>
      </c>
      <c r="AD8">
        <f t="shared" si="24"/>
        <v>162.08802860092598</v>
      </c>
      <c r="AE8">
        <f t="shared" si="25"/>
        <v>-72.088028600925981</v>
      </c>
      <c r="AF8">
        <f t="shared" si="26"/>
        <v>1.8649906664992232E-3</v>
      </c>
      <c r="AG8">
        <f t="shared" si="27"/>
        <v>-72.086163610259476</v>
      </c>
      <c r="AH8">
        <f t="shared" si="28"/>
        <v>339.23640128739538</v>
      </c>
    </row>
    <row r="9" spans="1:34" x14ac:dyDescent="0.25">
      <c r="D9" s="2">
        <f t="shared" si="1"/>
        <v>43831</v>
      </c>
      <c r="E9" s="8">
        <f t="shared" si="29"/>
        <v>2.9166666666666664E-2</v>
      </c>
      <c r="F9" s="3">
        <f t="shared" si="2"/>
        <v>2458849.7791666668</v>
      </c>
      <c r="G9" s="4">
        <f t="shared" si="3"/>
        <v>0.19999395391284849</v>
      </c>
      <c r="I9">
        <f t="shared" si="4"/>
        <v>280.40277433535175</v>
      </c>
      <c r="J9">
        <f t="shared" si="5"/>
        <v>7557.1215084569467</v>
      </c>
      <c r="K9">
        <f t="shared" si="6"/>
        <v>1.6700221786465776E-2</v>
      </c>
      <c r="L9">
        <f t="shared" si="7"/>
        <v>-9.814597303030044E-2</v>
      </c>
      <c r="M9">
        <f t="shared" si="8"/>
        <v>280.30462836232147</v>
      </c>
      <c r="N9">
        <f t="shared" si="9"/>
        <v>357.02336248391657</v>
      </c>
      <c r="O9">
        <f t="shared" si="10"/>
        <v>0.98332257157384795</v>
      </c>
      <c r="P9">
        <f t="shared" si="11"/>
        <v>280.29420752382521</v>
      </c>
      <c r="Q9">
        <f t="shared" si="12"/>
        <v>23.436690353875466</v>
      </c>
      <c r="R9">
        <f t="shared" si="13"/>
        <v>23.436324140627068</v>
      </c>
      <c r="S9">
        <f t="shared" si="0"/>
        <v>-78.802647256109992</v>
      </c>
      <c r="T9">
        <f t="shared" si="14"/>
        <v>-23.037121496117049</v>
      </c>
      <c r="U9">
        <f t="shared" si="15"/>
        <v>4.3023325425193673E-2</v>
      </c>
      <c r="V9">
        <f t="shared" si="16"/>
        <v>-3.2198366722550893</v>
      </c>
      <c r="W9">
        <f t="shared" si="17"/>
        <v>70.354736438205805</v>
      </c>
      <c r="X9" s="8">
        <f t="shared" si="18"/>
        <v>0.54390266435573265</v>
      </c>
      <c r="Y9" s="8">
        <f t="shared" si="19"/>
        <v>0.34847284091627206</v>
      </c>
      <c r="Z9" s="8">
        <f t="shared" si="20"/>
        <v>0.73933248779519323</v>
      </c>
      <c r="AA9" s="9">
        <f t="shared" si="21"/>
        <v>562.83789150564644</v>
      </c>
      <c r="AB9">
        <f t="shared" si="22"/>
        <v>1418.780163327745</v>
      </c>
      <c r="AC9">
        <f t="shared" si="23"/>
        <v>174.69504083193624</v>
      </c>
      <c r="AD9">
        <f t="shared" si="24"/>
        <v>162.45385391473707</v>
      </c>
      <c r="AE9">
        <f t="shared" si="25"/>
        <v>-72.453853914737067</v>
      </c>
      <c r="AF9">
        <f t="shared" si="26"/>
        <v>1.8243844652649165E-3</v>
      </c>
      <c r="AG9">
        <f t="shared" si="27"/>
        <v>-72.452029530271801</v>
      </c>
      <c r="AH9">
        <f t="shared" si="28"/>
        <v>343.60694898148569</v>
      </c>
    </row>
    <row r="10" spans="1:34" x14ac:dyDescent="0.25">
      <c r="D10" s="2">
        <f t="shared" si="1"/>
        <v>43831</v>
      </c>
      <c r="E10" s="8">
        <f t="shared" si="29"/>
        <v>3.3333333333333333E-2</v>
      </c>
      <c r="F10" s="3">
        <f t="shared" si="2"/>
        <v>2458849.7833333332</v>
      </c>
      <c r="G10" s="4">
        <f t="shared" si="3"/>
        <v>0.19999406798995781</v>
      </c>
      <c r="I10">
        <f t="shared" si="4"/>
        <v>280.40688119912193</v>
      </c>
      <c r="J10">
        <f t="shared" si="5"/>
        <v>7557.1256151245352</v>
      </c>
      <c r="K10">
        <f t="shared" si="6"/>
        <v>1.6700221781664536E-2</v>
      </c>
      <c r="L10">
        <f t="shared" si="7"/>
        <v>-9.8006075936521136E-2</v>
      </c>
      <c r="M10">
        <f t="shared" si="8"/>
        <v>280.30887512318543</v>
      </c>
      <c r="N10">
        <f t="shared" si="9"/>
        <v>357.02760904859861</v>
      </c>
      <c r="O10">
        <f t="shared" si="10"/>
        <v>0.98332250945622457</v>
      </c>
      <c r="P10">
        <f t="shared" si="11"/>
        <v>280.29845428205601</v>
      </c>
      <c r="Q10">
        <f t="shared" si="12"/>
        <v>23.436690352391988</v>
      </c>
      <c r="R10">
        <f t="shared" si="13"/>
        <v>23.436324148900521</v>
      </c>
      <c r="S10">
        <f t="shared" si="0"/>
        <v>-78.798046271296258</v>
      </c>
      <c r="T10">
        <f t="shared" si="14"/>
        <v>-23.036793440468177</v>
      </c>
      <c r="U10">
        <f t="shared" si="15"/>
        <v>4.3023325456433614E-2</v>
      </c>
      <c r="V10">
        <f t="shared" si="16"/>
        <v>-3.221808576548256</v>
      </c>
      <c r="W10">
        <f t="shared" si="17"/>
        <v>70.355078520401747</v>
      </c>
      <c r="X10" s="8">
        <f t="shared" si="18"/>
        <v>0.5439040337337141</v>
      </c>
      <c r="Y10" s="8">
        <f t="shared" si="19"/>
        <v>0.34847326006593149</v>
      </c>
      <c r="Z10" s="8">
        <f t="shared" si="20"/>
        <v>0.73933480740149671</v>
      </c>
      <c r="AA10" s="9">
        <f t="shared" si="21"/>
        <v>562.84062816321398</v>
      </c>
      <c r="AB10">
        <f t="shared" si="22"/>
        <v>1424.7781914234517</v>
      </c>
      <c r="AC10">
        <f t="shared" si="23"/>
        <v>176.19454785586294</v>
      </c>
      <c r="AD10">
        <f t="shared" si="24"/>
        <v>162.73417324574015</v>
      </c>
      <c r="AE10">
        <f t="shared" si="25"/>
        <v>-72.734173245740152</v>
      </c>
      <c r="AF10">
        <f t="shared" si="26"/>
        <v>1.7933802843858285E-3</v>
      </c>
      <c r="AG10">
        <f t="shared" si="27"/>
        <v>-72.732379865455769</v>
      </c>
      <c r="AH10">
        <f t="shared" si="28"/>
        <v>348.12492086076139</v>
      </c>
    </row>
    <row r="11" spans="1:34" x14ac:dyDescent="0.25">
      <c r="D11" s="2">
        <f t="shared" si="1"/>
        <v>43831</v>
      </c>
      <c r="E11" s="8">
        <f t="shared" si="29"/>
        <v>3.7499999999999999E-2</v>
      </c>
      <c r="F11" s="3">
        <f t="shared" si="2"/>
        <v>2458849.7875000001</v>
      </c>
      <c r="G11" s="4">
        <f t="shared" si="3"/>
        <v>0.19999418206707989</v>
      </c>
      <c r="I11">
        <f t="shared" si="4"/>
        <v>280.41098806335049</v>
      </c>
      <c r="J11">
        <f t="shared" si="5"/>
        <v>7557.1297217925821</v>
      </c>
      <c r="K11">
        <f t="shared" si="6"/>
        <v>1.6700221776863294E-2</v>
      </c>
      <c r="L11">
        <f t="shared" si="7"/>
        <v>-9.786617829119168E-2</v>
      </c>
      <c r="M11">
        <f t="shared" si="8"/>
        <v>280.31312188505927</v>
      </c>
      <c r="N11">
        <f t="shared" si="9"/>
        <v>357.03185561429109</v>
      </c>
      <c r="O11">
        <f t="shared" si="10"/>
        <v>0.98332244742720376</v>
      </c>
      <c r="P11">
        <f t="shared" si="11"/>
        <v>280.30270104129676</v>
      </c>
      <c r="Q11">
        <f t="shared" si="12"/>
        <v>23.43669035090851</v>
      </c>
      <c r="R11">
        <f t="shared" si="13"/>
        <v>23.436324157173981</v>
      </c>
      <c r="S11">
        <f t="shared" si="0"/>
        <v>-78.793445307797228</v>
      </c>
      <c r="T11">
        <f t="shared" si="14"/>
        <v>-23.036465251689808</v>
      </c>
      <c r="U11">
        <f t="shared" si="15"/>
        <v>4.3023325487673576E-2</v>
      </c>
      <c r="V11">
        <f t="shared" si="16"/>
        <v>-3.2237803956023088</v>
      </c>
      <c r="W11">
        <f t="shared" si="17"/>
        <v>70.355420739064229</v>
      </c>
      <c r="X11" s="8">
        <f t="shared" si="18"/>
        <v>0.54390540305250157</v>
      </c>
      <c r="Y11" s="8">
        <f t="shared" si="19"/>
        <v>0.34847367877732316</v>
      </c>
      <c r="Z11" s="8">
        <f t="shared" si="20"/>
        <v>0.73933712732767998</v>
      </c>
      <c r="AA11" s="9">
        <f t="shared" si="21"/>
        <v>562.84336591251383</v>
      </c>
      <c r="AB11">
        <f t="shared" si="22"/>
        <v>1430.7762196043977</v>
      </c>
      <c r="AC11">
        <f t="shared" si="23"/>
        <v>177.69405490109943</v>
      </c>
      <c r="AD11">
        <f t="shared" si="24"/>
        <v>162.92471895401047</v>
      </c>
      <c r="AE11">
        <f t="shared" si="25"/>
        <v>-72.924718954010473</v>
      </c>
      <c r="AF11">
        <f t="shared" si="26"/>
        <v>1.772359209033279E-3</v>
      </c>
      <c r="AG11">
        <f t="shared" si="27"/>
        <v>-72.922946594801445</v>
      </c>
      <c r="AH11">
        <f t="shared" si="28"/>
        <v>352.75562786719337</v>
      </c>
    </row>
    <row r="12" spans="1:34" x14ac:dyDescent="0.25">
      <c r="D12" s="2">
        <f t="shared" si="1"/>
        <v>43831</v>
      </c>
      <c r="E12" s="8">
        <f t="shared" si="29"/>
        <v>4.1666666666666664E-2</v>
      </c>
      <c r="F12" s="3">
        <f t="shared" si="2"/>
        <v>2458849.7916666665</v>
      </c>
      <c r="G12" s="4">
        <f t="shared" si="3"/>
        <v>0.19999429614418923</v>
      </c>
      <c r="I12">
        <f t="shared" si="4"/>
        <v>280.41509492711975</v>
      </c>
      <c r="J12">
        <f t="shared" si="5"/>
        <v>7557.1338284601725</v>
      </c>
      <c r="K12">
        <f t="shared" si="6"/>
        <v>1.6700221772062054E-2</v>
      </c>
      <c r="L12">
        <f t="shared" si="7"/>
        <v>-9.7726280126087472E-2</v>
      </c>
      <c r="M12">
        <f t="shared" si="8"/>
        <v>280.31736864699366</v>
      </c>
      <c r="N12">
        <f t="shared" si="9"/>
        <v>357.03610218004633</v>
      </c>
      <c r="O12">
        <f t="shared" si="10"/>
        <v>0.98332238548679984</v>
      </c>
      <c r="P12">
        <f t="shared" si="11"/>
        <v>280.3069478005981</v>
      </c>
      <c r="Q12">
        <f t="shared" si="12"/>
        <v>23.436690349425032</v>
      </c>
      <c r="R12">
        <f t="shared" si="13"/>
        <v>23.436324165447441</v>
      </c>
      <c r="S12">
        <f t="shared" si="0"/>
        <v>-78.788844366650025</v>
      </c>
      <c r="T12">
        <f t="shared" si="14"/>
        <v>-23.036136929857996</v>
      </c>
      <c r="U12">
        <f t="shared" si="15"/>
        <v>4.3023325518913538E-2</v>
      </c>
      <c r="V12">
        <f t="shared" si="16"/>
        <v>-3.225752128940762</v>
      </c>
      <c r="W12">
        <f t="shared" si="17"/>
        <v>70.355763094111154</v>
      </c>
      <c r="X12" s="8">
        <f t="shared" si="18"/>
        <v>0.54390677231176443</v>
      </c>
      <c r="Y12" s="8">
        <f t="shared" si="19"/>
        <v>0.34847409705034454</v>
      </c>
      <c r="Z12" s="8">
        <f t="shared" si="20"/>
        <v>0.73933944757318426</v>
      </c>
      <c r="AA12" s="9">
        <f t="shared" si="21"/>
        <v>562.84610475288923</v>
      </c>
      <c r="AB12">
        <f t="shared" si="22"/>
        <v>1436.7742478710593</v>
      </c>
      <c r="AC12">
        <f t="shared" si="23"/>
        <v>179.19356196776482</v>
      </c>
      <c r="AD12">
        <f t="shared" si="24"/>
        <v>163.02243009363829</v>
      </c>
      <c r="AE12">
        <f t="shared" si="25"/>
        <v>-73.022430093638292</v>
      </c>
      <c r="AF12">
        <f t="shared" si="26"/>
        <v>1.7615963577192234E-3</v>
      </c>
      <c r="AG12">
        <f t="shared" si="27"/>
        <v>-73.020668497280568</v>
      </c>
      <c r="AH12">
        <f t="shared" si="28"/>
        <v>357.45768099378813</v>
      </c>
    </row>
    <row r="13" spans="1:34" x14ac:dyDescent="0.25">
      <c r="D13" s="2">
        <f t="shared" si="1"/>
        <v>43831</v>
      </c>
      <c r="E13" s="8">
        <f t="shared" si="29"/>
        <v>4.583333333333333E-2</v>
      </c>
      <c r="F13" s="3">
        <f t="shared" si="2"/>
        <v>2458849.7958333334</v>
      </c>
      <c r="G13" s="4">
        <f t="shared" si="3"/>
        <v>0.19999441022131131</v>
      </c>
      <c r="I13">
        <f t="shared" si="4"/>
        <v>280.41920179134922</v>
      </c>
      <c r="J13">
        <f t="shared" si="5"/>
        <v>7557.1379351282203</v>
      </c>
      <c r="K13">
        <f t="shared" si="6"/>
        <v>1.6700221767260812E-2</v>
      </c>
      <c r="L13">
        <f t="shared" si="7"/>
        <v>-9.7586381410963222E-2</v>
      </c>
      <c r="M13">
        <f t="shared" si="8"/>
        <v>280.32161540993826</v>
      </c>
      <c r="N13">
        <f t="shared" si="9"/>
        <v>357.04034874680929</v>
      </c>
      <c r="O13">
        <f t="shared" si="10"/>
        <v>0.9833223236349995</v>
      </c>
      <c r="P13">
        <f t="shared" si="11"/>
        <v>280.31119456090977</v>
      </c>
      <c r="Q13">
        <f t="shared" si="12"/>
        <v>23.436690347941553</v>
      </c>
      <c r="R13">
        <f t="shared" si="13"/>
        <v>23.436324173720912</v>
      </c>
      <c r="S13">
        <f t="shared" si="0"/>
        <v>-78.784243446834409</v>
      </c>
      <c r="T13">
        <f t="shared" si="14"/>
        <v>-23.035808474902055</v>
      </c>
      <c r="U13">
        <f t="shared" si="15"/>
        <v>4.3023325550153549E-2</v>
      </c>
      <c r="V13">
        <f t="shared" si="16"/>
        <v>-3.2277237769668115</v>
      </c>
      <c r="W13">
        <f t="shared" si="17"/>
        <v>70.35610558561342</v>
      </c>
      <c r="X13" s="8">
        <f t="shared" si="18"/>
        <v>0.54390814151178246</v>
      </c>
      <c r="Y13" s="8">
        <f t="shared" si="19"/>
        <v>0.34847451488507852</v>
      </c>
      <c r="Z13" s="8">
        <f t="shared" si="20"/>
        <v>0.7393417681384864</v>
      </c>
      <c r="AA13" s="9">
        <f t="shared" si="21"/>
        <v>562.84884468490736</v>
      </c>
      <c r="AB13">
        <f t="shared" si="22"/>
        <v>2.7722762230332023</v>
      </c>
      <c r="AC13">
        <f t="shared" si="23"/>
        <v>-179.30693094424169</v>
      </c>
      <c r="AD13">
        <f t="shared" si="24"/>
        <v>163.02568365050703</v>
      </c>
      <c r="AE13">
        <f t="shared" si="25"/>
        <v>-73.025683650507034</v>
      </c>
      <c r="AF13">
        <f t="shared" si="26"/>
        <v>1.7612381726019837E-3</v>
      </c>
      <c r="AG13">
        <f t="shared" si="27"/>
        <v>-73.023922412334429</v>
      </c>
      <c r="AH13">
        <f t="shared" si="28"/>
        <v>2.1851633689389587</v>
      </c>
    </row>
    <row r="14" spans="1:34" x14ac:dyDescent="0.25">
      <c r="D14" s="2">
        <f t="shared" si="1"/>
        <v>43831</v>
      </c>
      <c r="E14" s="8">
        <f t="shared" si="29"/>
        <v>4.9999999999999996E-2</v>
      </c>
      <c r="F14" s="3">
        <f t="shared" si="2"/>
        <v>2458849.7999999998</v>
      </c>
      <c r="G14" s="4">
        <f t="shared" si="3"/>
        <v>0.19999452429842063</v>
      </c>
      <c r="I14">
        <f t="shared" si="4"/>
        <v>280.42330865511849</v>
      </c>
      <c r="J14">
        <f t="shared" si="5"/>
        <v>7557.1420417958079</v>
      </c>
      <c r="K14">
        <f t="shared" si="6"/>
        <v>1.6700221762459572E-2</v>
      </c>
      <c r="L14">
        <f t="shared" si="7"/>
        <v>-9.7446482177761043E-2</v>
      </c>
      <c r="M14">
        <f t="shared" si="8"/>
        <v>280.32586217294073</v>
      </c>
      <c r="N14">
        <f t="shared" si="9"/>
        <v>357.04459531363045</v>
      </c>
      <c r="O14">
        <f t="shared" si="10"/>
        <v>0.98332226187181648</v>
      </c>
      <c r="P14">
        <f t="shared" si="11"/>
        <v>280.31544132127937</v>
      </c>
      <c r="Q14">
        <f t="shared" si="12"/>
        <v>23.436690346458075</v>
      </c>
      <c r="R14">
        <f t="shared" si="13"/>
        <v>23.436324181994387</v>
      </c>
      <c r="S14">
        <f t="shared" si="0"/>
        <v>-78.779642549390729</v>
      </c>
      <c r="T14">
        <f t="shared" si="14"/>
        <v>-23.035479886898344</v>
      </c>
      <c r="U14">
        <f t="shared" si="15"/>
        <v>4.3023325581393566E-2</v>
      </c>
      <c r="V14">
        <f t="shared" si="16"/>
        <v>-3.2296953392023968</v>
      </c>
      <c r="W14">
        <f t="shared" si="17"/>
        <v>70.356448213488576</v>
      </c>
      <c r="X14" s="8">
        <f t="shared" si="18"/>
        <v>0.54390951065222393</v>
      </c>
      <c r="Y14" s="8">
        <f t="shared" si="19"/>
        <v>0.34847493228142234</v>
      </c>
      <c r="Z14" s="8">
        <f t="shared" si="20"/>
        <v>0.73934408902302551</v>
      </c>
      <c r="AA14" s="9">
        <f t="shared" si="21"/>
        <v>562.85158570790861</v>
      </c>
      <c r="AB14">
        <f t="shared" si="22"/>
        <v>8.7703046607975921</v>
      </c>
      <c r="AC14">
        <f t="shared" si="23"/>
        <v>-177.8074238348006</v>
      </c>
      <c r="AD14">
        <f t="shared" si="24"/>
        <v>162.93442406077011</v>
      </c>
      <c r="AE14">
        <f t="shared" si="25"/>
        <v>-72.934424060770112</v>
      </c>
      <c r="AF14">
        <f t="shared" si="26"/>
        <v>1.7712896912567668E-3</v>
      </c>
      <c r="AG14">
        <f t="shared" si="27"/>
        <v>-72.93265277107885</v>
      </c>
      <c r="AH14">
        <f t="shared" si="28"/>
        <v>6.8904892171698293</v>
      </c>
    </row>
    <row r="15" spans="1:34" x14ac:dyDescent="0.25">
      <c r="D15" s="2">
        <f t="shared" si="1"/>
        <v>43831</v>
      </c>
      <c r="E15" s="8">
        <f t="shared" si="29"/>
        <v>5.4166666666666662E-2</v>
      </c>
      <c r="F15" s="3">
        <f t="shared" si="2"/>
        <v>2458849.8041666667</v>
      </c>
      <c r="G15" s="4">
        <f t="shared" si="3"/>
        <v>0.19999463837554271</v>
      </c>
      <c r="I15">
        <f t="shared" si="4"/>
        <v>280.42741551934796</v>
      </c>
      <c r="J15">
        <f t="shared" si="5"/>
        <v>7557.1461484638558</v>
      </c>
      <c r="K15">
        <f t="shared" si="6"/>
        <v>1.670022175765833E-2</v>
      </c>
      <c r="L15">
        <f t="shared" si="7"/>
        <v>-9.7306582395958033E-2</v>
      </c>
      <c r="M15">
        <f t="shared" si="8"/>
        <v>280.330108936952</v>
      </c>
      <c r="N15">
        <f t="shared" si="9"/>
        <v>357.04884188146025</v>
      </c>
      <c r="O15">
        <f t="shared" si="10"/>
        <v>0.98332220019723759</v>
      </c>
      <c r="P15">
        <f t="shared" si="11"/>
        <v>280.31968808265776</v>
      </c>
      <c r="Q15">
        <f t="shared" si="12"/>
        <v>23.436690344974597</v>
      </c>
      <c r="R15">
        <f t="shared" si="13"/>
        <v>23.436324190267865</v>
      </c>
      <c r="S15">
        <f t="shared" si="0"/>
        <v>-78.77504167329748</v>
      </c>
      <c r="T15">
        <f t="shared" si="14"/>
        <v>-23.035151165776018</v>
      </c>
      <c r="U15">
        <f t="shared" si="15"/>
        <v>4.3023325612633598E-2</v>
      </c>
      <c r="V15">
        <f t="shared" si="16"/>
        <v>-3.2316668160521456</v>
      </c>
      <c r="W15">
        <f t="shared" si="17"/>
        <v>70.356790977807719</v>
      </c>
      <c r="X15" s="8">
        <f t="shared" si="18"/>
        <v>0.5439108797333696</v>
      </c>
      <c r="Y15" s="8">
        <f t="shared" si="19"/>
        <v>0.34847534923945928</v>
      </c>
      <c r="Z15" s="8">
        <f t="shared" si="20"/>
        <v>0.73934641022727998</v>
      </c>
      <c r="AA15" s="9">
        <f t="shared" si="21"/>
        <v>562.85432782246176</v>
      </c>
      <c r="AB15">
        <f t="shared" si="22"/>
        <v>14.768333183947846</v>
      </c>
      <c r="AC15">
        <f t="shared" si="23"/>
        <v>-176.30791670401305</v>
      </c>
      <c r="AD15">
        <f t="shared" si="24"/>
        <v>162.7501677056797</v>
      </c>
      <c r="AE15">
        <f t="shared" si="25"/>
        <v>-72.750167705679701</v>
      </c>
      <c r="AF15">
        <f t="shared" si="26"/>
        <v>1.7916141052653105E-3</v>
      </c>
      <c r="AG15">
        <f t="shared" si="27"/>
        <v>-72.748376091574428</v>
      </c>
      <c r="AH15">
        <f t="shared" si="28"/>
        <v>11.52752825117534</v>
      </c>
    </row>
    <row r="16" spans="1:34" x14ac:dyDescent="0.25">
      <c r="D16" s="2">
        <f t="shared" si="1"/>
        <v>43831</v>
      </c>
      <c r="E16" s="8">
        <f t="shared" si="29"/>
        <v>5.8333333333333327E-2</v>
      </c>
      <c r="F16" s="3">
        <f t="shared" si="2"/>
        <v>2458849.8083333331</v>
      </c>
      <c r="G16" s="4">
        <f t="shared" si="3"/>
        <v>0.19999475245265205</v>
      </c>
      <c r="I16">
        <f t="shared" si="4"/>
        <v>280.43152238311632</v>
      </c>
      <c r="J16">
        <f t="shared" si="5"/>
        <v>7557.1502551314443</v>
      </c>
      <c r="K16">
        <f t="shared" si="6"/>
        <v>1.670022175285709E-2</v>
      </c>
      <c r="L16">
        <f t="shared" si="7"/>
        <v>-9.7166682097551998E-2</v>
      </c>
      <c r="M16">
        <f t="shared" si="8"/>
        <v>280.33435570101875</v>
      </c>
      <c r="N16">
        <f t="shared" si="9"/>
        <v>357.05308844934643</v>
      </c>
      <c r="O16">
        <f t="shared" si="10"/>
        <v>0.98332213861127715</v>
      </c>
      <c r="P16">
        <f t="shared" si="11"/>
        <v>280.32393484409181</v>
      </c>
      <c r="Q16">
        <f t="shared" si="12"/>
        <v>23.436690343491119</v>
      </c>
      <c r="R16">
        <f t="shared" si="13"/>
        <v>23.43632419854135</v>
      </c>
      <c r="S16">
        <f t="shared" si="0"/>
        <v>-78.770440819595976</v>
      </c>
      <c r="T16">
        <f t="shared" si="14"/>
        <v>-23.034822311611578</v>
      </c>
      <c r="U16">
        <f t="shared" si="15"/>
        <v>4.302332564387365E-2</v>
      </c>
      <c r="V16">
        <f t="shared" si="16"/>
        <v>-3.2336382070374996</v>
      </c>
      <c r="W16">
        <f t="shared" si="17"/>
        <v>70.357133878488256</v>
      </c>
      <c r="X16" s="8">
        <f t="shared" si="18"/>
        <v>0.5439122487548872</v>
      </c>
      <c r="Y16" s="8">
        <f t="shared" si="19"/>
        <v>0.34847576575908645</v>
      </c>
      <c r="Z16" s="8">
        <f t="shared" si="20"/>
        <v>0.73934873175068794</v>
      </c>
      <c r="AA16" s="9">
        <f t="shared" si="21"/>
        <v>562.85707102790604</v>
      </c>
      <c r="AB16">
        <f t="shared" si="22"/>
        <v>20.766361792962471</v>
      </c>
      <c r="AC16">
        <f t="shared" si="23"/>
        <v>-174.80840955175938</v>
      </c>
      <c r="AD16">
        <f t="shared" si="24"/>
        <v>162.47588155489288</v>
      </c>
      <c r="AE16">
        <f t="shared" si="25"/>
        <v>-72.475881554892879</v>
      </c>
      <c r="AF16">
        <f t="shared" si="26"/>
        <v>1.8219446875272765E-3</v>
      </c>
      <c r="AG16">
        <f t="shared" si="27"/>
        <v>-72.474059610205359</v>
      </c>
      <c r="AH16">
        <f t="shared" si="28"/>
        <v>16.054498212501414</v>
      </c>
    </row>
    <row r="17" spans="4:34" x14ac:dyDescent="0.25">
      <c r="D17" s="2">
        <f t="shared" si="1"/>
        <v>43831</v>
      </c>
      <c r="E17" s="8">
        <f t="shared" si="29"/>
        <v>6.2499999999999993E-2</v>
      </c>
      <c r="F17" s="3">
        <f t="shared" si="2"/>
        <v>2458849.8125</v>
      </c>
      <c r="G17" s="4">
        <f t="shared" si="3"/>
        <v>0.19999486652977413</v>
      </c>
      <c r="I17">
        <f t="shared" si="4"/>
        <v>280.43562924734579</v>
      </c>
      <c r="J17">
        <f t="shared" si="5"/>
        <v>7557.154361799493</v>
      </c>
      <c r="K17">
        <f t="shared" si="6"/>
        <v>1.6700221748055848E-2</v>
      </c>
      <c r="L17">
        <f t="shared" si="7"/>
        <v>-9.7026781252075256E-2</v>
      </c>
      <c r="M17">
        <f t="shared" si="8"/>
        <v>280.33860246609373</v>
      </c>
      <c r="N17">
        <f t="shared" si="9"/>
        <v>357.05733501824125</v>
      </c>
      <c r="O17">
        <f t="shared" si="10"/>
        <v>0.98332207711392139</v>
      </c>
      <c r="P17">
        <f t="shared" si="11"/>
        <v>280.32818160653409</v>
      </c>
      <c r="Q17">
        <f t="shared" si="12"/>
        <v>23.43669034200764</v>
      </c>
      <c r="R17">
        <f t="shared" si="13"/>
        <v>23.436324206814842</v>
      </c>
      <c r="S17">
        <f t="shared" si="0"/>
        <v>-78.765839987262808</v>
      </c>
      <c r="T17">
        <f t="shared" si="14"/>
        <v>-23.034493324333969</v>
      </c>
      <c r="U17">
        <f t="shared" si="15"/>
        <v>4.3023325675113744E-2</v>
      </c>
      <c r="V17">
        <f t="shared" si="16"/>
        <v>-3.2356095125634603</v>
      </c>
      <c r="W17">
        <f t="shared" si="17"/>
        <v>70.357476915601481</v>
      </c>
      <c r="X17" s="8">
        <f t="shared" si="18"/>
        <v>0.54391361771705804</v>
      </c>
      <c r="Y17" s="8">
        <f t="shared" si="19"/>
        <v>0.34847618184038726</v>
      </c>
      <c r="Z17" s="8">
        <f t="shared" si="20"/>
        <v>0.73935105359372888</v>
      </c>
      <c r="AA17" s="9">
        <f t="shared" si="21"/>
        <v>562.85981532481185</v>
      </c>
      <c r="AB17">
        <f t="shared" si="22"/>
        <v>26.764390487436515</v>
      </c>
      <c r="AC17">
        <f t="shared" si="23"/>
        <v>-173.30890237814089</v>
      </c>
      <c r="AD17">
        <f t="shared" si="24"/>
        <v>162.1157578669231</v>
      </c>
      <c r="AE17">
        <f t="shared" si="25"/>
        <v>-72.115757866923104</v>
      </c>
      <c r="AF17">
        <f t="shared" si="26"/>
        <v>1.8619069209384897E-3</v>
      </c>
      <c r="AG17">
        <f t="shared" si="27"/>
        <v>-72.113895960002168</v>
      </c>
      <c r="AH17">
        <f t="shared" si="28"/>
        <v>20.436194649475851</v>
      </c>
    </row>
    <row r="18" spans="4:34" x14ac:dyDescent="0.25">
      <c r="D18" s="2">
        <f t="shared" si="1"/>
        <v>43831</v>
      </c>
      <c r="E18" s="8">
        <f t="shared" si="29"/>
        <v>6.6666666666666666E-2</v>
      </c>
      <c r="F18" s="3">
        <f t="shared" si="2"/>
        <v>2458849.8166666669</v>
      </c>
      <c r="G18" s="4">
        <f t="shared" si="3"/>
        <v>0.19999498060689622</v>
      </c>
      <c r="I18">
        <f t="shared" si="4"/>
        <v>280.43973611157526</v>
      </c>
      <c r="J18">
        <f t="shared" si="5"/>
        <v>7557.1584684675408</v>
      </c>
      <c r="K18">
        <f t="shared" si="6"/>
        <v>1.6700221743254608E-2</v>
      </c>
      <c r="L18">
        <f t="shared" si="7"/>
        <v>-9.6886879875992579E-2</v>
      </c>
      <c r="M18">
        <f t="shared" si="8"/>
        <v>280.34284923169929</v>
      </c>
      <c r="N18">
        <f t="shared" si="9"/>
        <v>357.06158158766448</v>
      </c>
      <c r="O18">
        <f t="shared" si="10"/>
        <v>0.98332201570517763</v>
      </c>
      <c r="P18">
        <f t="shared" si="11"/>
        <v>280.33242836950706</v>
      </c>
      <c r="Q18">
        <f t="shared" si="12"/>
        <v>23.436690340524162</v>
      </c>
      <c r="R18">
        <f t="shared" si="13"/>
        <v>23.436324215088337</v>
      </c>
      <c r="S18">
        <f t="shared" si="0"/>
        <v>-78.761239176823935</v>
      </c>
      <c r="T18">
        <f t="shared" si="14"/>
        <v>-23.034164203982886</v>
      </c>
      <c r="U18">
        <f t="shared" si="15"/>
        <v>4.3023325706353845E-2</v>
      </c>
      <c r="V18">
        <f t="shared" si="16"/>
        <v>-3.2375807323717685</v>
      </c>
      <c r="W18">
        <f t="shared" si="17"/>
        <v>70.357820089103186</v>
      </c>
      <c r="X18" s="8">
        <f t="shared" si="18"/>
        <v>0.54391498661970261</v>
      </c>
      <c r="Y18" s="8">
        <f t="shared" si="19"/>
        <v>0.34847659748330484</v>
      </c>
      <c r="Z18" s="8">
        <f t="shared" si="20"/>
        <v>0.73935337575610038</v>
      </c>
      <c r="AA18" s="9">
        <f t="shared" si="21"/>
        <v>562.86256071282548</v>
      </c>
      <c r="AB18">
        <f t="shared" si="22"/>
        <v>32.762419267628218</v>
      </c>
      <c r="AC18">
        <f t="shared" si="23"/>
        <v>-171.80939518309293</v>
      </c>
      <c r="AD18">
        <f t="shared" si="24"/>
        <v>161.67492278562887</v>
      </c>
      <c r="AE18">
        <f t="shared" si="25"/>
        <v>-71.674922785628866</v>
      </c>
      <c r="AF18">
        <f t="shared" si="26"/>
        <v>1.9110470883533799E-3</v>
      </c>
      <c r="AG18">
        <f t="shared" si="27"/>
        <v>-71.673011738540509</v>
      </c>
      <c r="AH18">
        <f t="shared" si="28"/>
        <v>24.645306479927626</v>
      </c>
    </row>
    <row r="19" spans="4:34" x14ac:dyDescent="0.25">
      <c r="D19" s="2">
        <f t="shared" si="1"/>
        <v>43831</v>
      </c>
      <c r="E19" s="8">
        <f t="shared" si="29"/>
        <v>7.0833333333333331E-2</v>
      </c>
      <c r="F19" s="3">
        <f t="shared" si="2"/>
        <v>2458849.8208333333</v>
      </c>
      <c r="G19" s="4">
        <f t="shared" si="3"/>
        <v>0.19999509468400553</v>
      </c>
      <c r="I19">
        <f t="shared" si="4"/>
        <v>280.44384297534452</v>
      </c>
      <c r="J19">
        <f t="shared" si="5"/>
        <v>7557.1625751351285</v>
      </c>
      <c r="K19">
        <f t="shared" si="6"/>
        <v>1.6700221738453366E-2</v>
      </c>
      <c r="L19">
        <f t="shared" si="7"/>
        <v>-9.6746977985657928E-2</v>
      </c>
      <c r="M19">
        <f t="shared" si="8"/>
        <v>280.34709599735885</v>
      </c>
      <c r="N19">
        <f t="shared" si="9"/>
        <v>357.06582815714319</v>
      </c>
      <c r="O19">
        <f t="shared" si="10"/>
        <v>0.9833219543850531</v>
      </c>
      <c r="P19">
        <f t="shared" si="11"/>
        <v>280.33667513253408</v>
      </c>
      <c r="Q19">
        <f t="shared" si="12"/>
        <v>23.436690339040684</v>
      </c>
      <c r="R19">
        <f t="shared" si="13"/>
        <v>23.43632422336184</v>
      </c>
      <c r="S19">
        <f t="shared" si="0"/>
        <v>-78.756638388804348</v>
      </c>
      <c r="T19">
        <f t="shared" si="14"/>
        <v>-23.03383495059802</v>
      </c>
      <c r="U19">
        <f t="shared" si="15"/>
        <v>4.3023325737593966E-2</v>
      </c>
      <c r="V19">
        <f t="shared" si="16"/>
        <v>-3.2395518662049958</v>
      </c>
      <c r="W19">
        <f t="shared" si="17"/>
        <v>70.358163398949159</v>
      </c>
      <c r="X19" s="8">
        <f t="shared" si="18"/>
        <v>0.54391635546264228</v>
      </c>
      <c r="Y19" s="8">
        <f t="shared" si="19"/>
        <v>0.34847701268778353</v>
      </c>
      <c r="Z19" s="8">
        <f t="shared" si="20"/>
        <v>0.73935569823750102</v>
      </c>
      <c r="AA19" s="9">
        <f t="shared" si="21"/>
        <v>562.86530719159327</v>
      </c>
      <c r="AB19">
        <f t="shared" si="22"/>
        <v>38.760448133795023</v>
      </c>
      <c r="AC19">
        <f t="shared" si="23"/>
        <v>-170.30988796655123</v>
      </c>
      <c r="AD19">
        <f t="shared" si="24"/>
        <v>161.15912187053036</v>
      </c>
      <c r="AE19">
        <f t="shared" si="25"/>
        <v>-71.159121870530356</v>
      </c>
      <c r="AF19">
        <f t="shared" si="26"/>
        <v>1.9688630769847831E-3</v>
      </c>
      <c r="AG19">
        <f t="shared" si="27"/>
        <v>-71.157153007453374</v>
      </c>
      <c r="AH19">
        <f t="shared" si="28"/>
        <v>28.662784627112956</v>
      </c>
    </row>
    <row r="20" spans="4:34" x14ac:dyDescent="0.25">
      <c r="D20" s="2">
        <f t="shared" si="1"/>
        <v>43831</v>
      </c>
      <c r="E20" s="8">
        <f t="shared" si="29"/>
        <v>7.4999999999999997E-2</v>
      </c>
      <c r="F20" s="3">
        <f t="shared" si="2"/>
        <v>2458849.8250000002</v>
      </c>
      <c r="G20" s="4">
        <f t="shared" si="3"/>
        <v>0.19999520876112761</v>
      </c>
      <c r="I20">
        <f t="shared" si="4"/>
        <v>280.44794983957217</v>
      </c>
      <c r="J20">
        <f t="shared" si="5"/>
        <v>7557.1666818031763</v>
      </c>
      <c r="K20">
        <f t="shared" si="6"/>
        <v>1.6700221733652126E-2</v>
      </c>
      <c r="L20">
        <f t="shared" si="7"/>
        <v>-9.66070755505479E-2</v>
      </c>
      <c r="M20">
        <f t="shared" si="8"/>
        <v>280.35134276402164</v>
      </c>
      <c r="N20">
        <f t="shared" si="9"/>
        <v>357.07007472762598</v>
      </c>
      <c r="O20">
        <f t="shared" si="10"/>
        <v>0.98332189315353447</v>
      </c>
      <c r="P20">
        <f t="shared" si="11"/>
        <v>280.3409218965644</v>
      </c>
      <c r="Q20">
        <f t="shared" si="12"/>
        <v>23.436690337557206</v>
      </c>
      <c r="R20">
        <f t="shared" si="13"/>
        <v>23.436324231635346</v>
      </c>
      <c r="S20">
        <f t="shared" si="0"/>
        <v>-78.752037622184361</v>
      </c>
      <c r="T20">
        <f t="shared" si="14"/>
        <v>-23.033505564108491</v>
      </c>
      <c r="U20">
        <f t="shared" si="15"/>
        <v>4.3023325768834116E-2</v>
      </c>
      <c r="V20">
        <f t="shared" si="16"/>
        <v>-3.2415229144671112</v>
      </c>
      <c r="W20">
        <f t="shared" si="17"/>
        <v>70.358506845210513</v>
      </c>
      <c r="X20" s="8">
        <f t="shared" si="18"/>
        <v>0.54391772424615781</v>
      </c>
      <c r="Y20" s="8">
        <f t="shared" si="19"/>
        <v>0.34847742745390642</v>
      </c>
      <c r="Z20" s="8">
        <f t="shared" si="20"/>
        <v>0.7393580210384092</v>
      </c>
      <c r="AA20" s="9">
        <f t="shared" si="21"/>
        <v>562.86805476168411</v>
      </c>
      <c r="AB20">
        <f t="shared" si="22"/>
        <v>44.758477085532888</v>
      </c>
      <c r="AC20">
        <f t="shared" si="23"/>
        <v>-168.81038072861679</v>
      </c>
      <c r="AD20">
        <f t="shared" si="24"/>
        <v>160.57442060295202</v>
      </c>
      <c r="AE20">
        <f t="shared" si="25"/>
        <v>-70.574420602952017</v>
      </c>
      <c r="AF20">
        <f t="shared" si="26"/>
        <v>2.0348336545458652E-3</v>
      </c>
      <c r="AG20">
        <f t="shared" si="27"/>
        <v>-70.572385769297469</v>
      </c>
      <c r="AH20">
        <f t="shared" si="28"/>
        <v>32.477412468091075</v>
      </c>
    </row>
    <row r="21" spans="4:34" x14ac:dyDescent="0.25">
      <c r="D21" s="2">
        <f t="shared" si="1"/>
        <v>43831</v>
      </c>
      <c r="E21" s="8">
        <f t="shared" si="29"/>
        <v>7.9166666666666663E-2</v>
      </c>
      <c r="F21" s="3">
        <f t="shared" si="2"/>
        <v>2458849.8291666666</v>
      </c>
      <c r="G21" s="4">
        <f t="shared" si="3"/>
        <v>0.19999532283823696</v>
      </c>
      <c r="I21">
        <f t="shared" si="4"/>
        <v>280.45205670334235</v>
      </c>
      <c r="J21">
        <f t="shared" si="5"/>
        <v>7557.1707884707648</v>
      </c>
      <c r="K21">
        <f t="shared" si="6"/>
        <v>1.6700221728850884E-2</v>
      </c>
      <c r="L21">
        <f t="shared" si="7"/>
        <v>-9.6467172602716339E-2</v>
      </c>
      <c r="M21">
        <f t="shared" si="8"/>
        <v>280.35558953073962</v>
      </c>
      <c r="N21">
        <f t="shared" si="9"/>
        <v>357.07432129816243</v>
      </c>
      <c r="O21">
        <f t="shared" si="10"/>
        <v>0.98332183201063583</v>
      </c>
      <c r="P21">
        <f t="shared" si="11"/>
        <v>280.34516866064996</v>
      </c>
      <c r="Q21">
        <f t="shared" si="12"/>
        <v>23.436690336073728</v>
      </c>
      <c r="R21">
        <f t="shared" si="13"/>
        <v>23.436324239908856</v>
      </c>
      <c r="S21">
        <f t="shared" si="0"/>
        <v>-78.74743687799959</v>
      </c>
      <c r="T21">
        <f t="shared" si="14"/>
        <v>-23.033176044590558</v>
      </c>
      <c r="U21">
        <f t="shared" si="15"/>
        <v>4.3023325800074265E-2</v>
      </c>
      <c r="V21">
        <f t="shared" si="16"/>
        <v>-3.2434938766812533</v>
      </c>
      <c r="W21">
        <f t="shared" si="17"/>
        <v>70.358850427804924</v>
      </c>
      <c r="X21" s="8">
        <f t="shared" si="18"/>
        <v>0.54391909296991747</v>
      </c>
      <c r="Y21" s="8">
        <f t="shared" si="19"/>
        <v>0.34847784178157049</v>
      </c>
      <c r="Z21" s="8">
        <f t="shared" si="20"/>
        <v>0.73936034415826446</v>
      </c>
      <c r="AA21" s="9">
        <f t="shared" si="21"/>
        <v>562.87080342243939</v>
      </c>
      <c r="AB21">
        <f t="shared" si="22"/>
        <v>50.756506123318729</v>
      </c>
      <c r="AC21">
        <f t="shared" si="23"/>
        <v>-167.3108734691703</v>
      </c>
      <c r="AD21">
        <f t="shared" si="24"/>
        <v>159.92694652213976</v>
      </c>
      <c r="AE21">
        <f t="shared" si="25"/>
        <v>-69.926946522139758</v>
      </c>
      <c r="AF21">
        <f t="shared" si="26"/>
        <v>2.1084436099529044E-3</v>
      </c>
      <c r="AG21">
        <f t="shared" si="27"/>
        <v>-69.924838078529802</v>
      </c>
      <c r="AH21">
        <f t="shared" si="28"/>
        <v>36.084826761106342</v>
      </c>
    </row>
    <row r="22" spans="4:34" x14ac:dyDescent="0.25">
      <c r="D22" s="2">
        <f t="shared" si="1"/>
        <v>43831</v>
      </c>
      <c r="E22" s="8">
        <f t="shared" si="29"/>
        <v>8.3333333333333329E-2</v>
      </c>
      <c r="F22" s="3">
        <f t="shared" si="2"/>
        <v>2458849.8333333335</v>
      </c>
      <c r="G22" s="4">
        <f t="shared" si="3"/>
        <v>0.19999543691535904</v>
      </c>
      <c r="I22">
        <f t="shared" si="4"/>
        <v>280.45616356757182</v>
      </c>
      <c r="J22">
        <f t="shared" si="5"/>
        <v>7557.1748951388136</v>
      </c>
      <c r="K22">
        <f t="shared" si="6"/>
        <v>1.6700221724049644E-2</v>
      </c>
      <c r="L22">
        <f t="shared" si="7"/>
        <v>-9.6327269111584096E-2</v>
      </c>
      <c r="M22">
        <f t="shared" si="8"/>
        <v>280.35983629846021</v>
      </c>
      <c r="N22">
        <f t="shared" si="9"/>
        <v>357.07856786970206</v>
      </c>
      <c r="O22">
        <f t="shared" si="10"/>
        <v>0.98332177095634365</v>
      </c>
      <c r="P22">
        <f t="shared" si="11"/>
        <v>280.34941542573824</v>
      </c>
      <c r="Q22">
        <f t="shared" si="12"/>
        <v>23.436690334590249</v>
      </c>
      <c r="R22">
        <f t="shared" si="13"/>
        <v>23.436324248182377</v>
      </c>
      <c r="S22">
        <f t="shared" si="0"/>
        <v>-78.742836155232254</v>
      </c>
      <c r="T22">
        <f t="shared" si="14"/>
        <v>-23.032846391973433</v>
      </c>
      <c r="U22">
        <f t="shared" si="15"/>
        <v>4.3023325831314456E-2</v>
      </c>
      <c r="V22">
        <f t="shared" si="16"/>
        <v>-3.2454647532509564</v>
      </c>
      <c r="W22">
        <f t="shared" si="17"/>
        <v>70.359194146803375</v>
      </c>
      <c r="X22" s="8">
        <f t="shared" si="18"/>
        <v>0.54392046163420205</v>
      </c>
      <c r="Y22" s="8">
        <f t="shared" si="19"/>
        <v>0.34847825567085933</v>
      </c>
      <c r="Z22" s="8">
        <f t="shared" si="20"/>
        <v>0.73936266759754476</v>
      </c>
      <c r="AA22" s="9">
        <f t="shared" si="21"/>
        <v>562.873553174427</v>
      </c>
      <c r="AB22">
        <f t="shared" si="22"/>
        <v>56.754535246749015</v>
      </c>
      <c r="AC22">
        <f t="shared" si="23"/>
        <v>-165.81136618831275</v>
      </c>
      <c r="AD22">
        <f t="shared" si="24"/>
        <v>159.22268655631225</v>
      </c>
      <c r="AE22">
        <f t="shared" si="25"/>
        <v>-69.222686556312254</v>
      </c>
      <c r="AF22">
        <f t="shared" si="26"/>
        <v>2.1892034513796552E-3</v>
      </c>
      <c r="AG22">
        <f t="shared" si="27"/>
        <v>-69.220497352860875</v>
      </c>
      <c r="AH22">
        <f t="shared" si="28"/>
        <v>39.486253552200708</v>
      </c>
    </row>
    <row r="23" spans="4:34" x14ac:dyDescent="0.25">
      <c r="D23" s="2">
        <f t="shared" si="1"/>
        <v>43831</v>
      </c>
      <c r="E23" s="8">
        <f t="shared" si="29"/>
        <v>8.7499999999999994E-2</v>
      </c>
      <c r="F23" s="3">
        <f t="shared" si="2"/>
        <v>2458849.8374999999</v>
      </c>
      <c r="G23" s="4">
        <f t="shared" si="3"/>
        <v>0.19999555099246835</v>
      </c>
      <c r="I23">
        <f t="shared" si="4"/>
        <v>280.46027043134109</v>
      </c>
      <c r="J23">
        <f t="shared" si="5"/>
        <v>7557.1790018064021</v>
      </c>
      <c r="K23">
        <f t="shared" si="6"/>
        <v>1.6700221719248402E-2</v>
      </c>
      <c r="L23">
        <f t="shared" si="7"/>
        <v>-9.618736510931622E-2</v>
      </c>
      <c r="M23">
        <f t="shared" si="8"/>
        <v>280.36408306623179</v>
      </c>
      <c r="N23">
        <f t="shared" si="9"/>
        <v>357.08281444129261</v>
      </c>
      <c r="O23">
        <f t="shared" si="10"/>
        <v>0.98332170999067237</v>
      </c>
      <c r="P23">
        <f t="shared" si="11"/>
        <v>280.35366219087751</v>
      </c>
      <c r="Q23">
        <f t="shared" si="12"/>
        <v>23.436690333106771</v>
      </c>
      <c r="R23">
        <f t="shared" si="13"/>
        <v>23.436324256455897</v>
      </c>
      <c r="S23">
        <f t="shared" si="0"/>
        <v>-78.73823545492202</v>
      </c>
      <c r="T23">
        <f t="shared" si="14"/>
        <v>-23.032516606333711</v>
      </c>
      <c r="U23">
        <f t="shared" si="15"/>
        <v>4.3023325862554661E-2</v>
      </c>
      <c r="V23">
        <f t="shared" si="16"/>
        <v>-3.2474355436977054</v>
      </c>
      <c r="W23">
        <f t="shared" si="17"/>
        <v>70.359538002123188</v>
      </c>
      <c r="X23" s="8">
        <f t="shared" si="18"/>
        <v>0.54392183023867902</v>
      </c>
      <c r="Y23" s="8">
        <f t="shared" si="19"/>
        <v>0.34847866912167014</v>
      </c>
      <c r="Z23" s="8">
        <f t="shared" si="20"/>
        <v>0.73936499135568789</v>
      </c>
      <c r="AA23" s="9">
        <f t="shared" si="21"/>
        <v>562.8763040169855</v>
      </c>
      <c r="AB23">
        <f t="shared" si="22"/>
        <v>62.752564456302252</v>
      </c>
      <c r="AC23">
        <f t="shared" si="23"/>
        <v>-164.31185888592444</v>
      </c>
      <c r="AD23">
        <f t="shared" si="24"/>
        <v>158.46734190618585</v>
      </c>
      <c r="AE23">
        <f t="shared" si="25"/>
        <v>-68.467341906185851</v>
      </c>
      <c r="AF23">
        <f t="shared" si="26"/>
        <v>2.2766634633767566E-3</v>
      </c>
      <c r="AG23">
        <f t="shared" si="27"/>
        <v>-68.465065242722474</v>
      </c>
      <c r="AH23">
        <f t="shared" si="28"/>
        <v>42.687180810732286</v>
      </c>
    </row>
    <row r="24" spans="4:34" x14ac:dyDescent="0.25">
      <c r="D24" s="2">
        <f t="shared" si="1"/>
        <v>43831</v>
      </c>
      <c r="E24" s="8">
        <f t="shared" si="29"/>
        <v>9.166666666666666E-2</v>
      </c>
      <c r="F24" s="3">
        <f t="shared" si="2"/>
        <v>2458849.8416666668</v>
      </c>
      <c r="G24" s="4">
        <f t="shared" si="3"/>
        <v>0.19999566506959043</v>
      </c>
      <c r="I24">
        <f t="shared" si="4"/>
        <v>280.46437729556874</v>
      </c>
      <c r="J24">
        <f t="shared" si="5"/>
        <v>7557.183108474449</v>
      </c>
      <c r="K24">
        <f t="shared" si="6"/>
        <v>1.6700221714447162E-2</v>
      </c>
      <c r="L24">
        <f t="shared" si="7"/>
        <v>-9.6047460565333379E-2</v>
      </c>
      <c r="M24">
        <f t="shared" si="8"/>
        <v>280.36832983500341</v>
      </c>
      <c r="N24">
        <f t="shared" si="9"/>
        <v>357.08706101388361</v>
      </c>
      <c r="O24">
        <f t="shared" si="10"/>
        <v>0.9833216491136082</v>
      </c>
      <c r="P24">
        <f t="shared" si="11"/>
        <v>280.35790895701695</v>
      </c>
      <c r="Q24">
        <f t="shared" si="12"/>
        <v>23.436690331623289</v>
      </c>
      <c r="R24">
        <f t="shared" si="13"/>
        <v>23.436324264729425</v>
      </c>
      <c r="S24">
        <f t="shared" si="0"/>
        <v>-78.733634776049215</v>
      </c>
      <c r="T24">
        <f t="shared" si="14"/>
        <v>-23.032186687600412</v>
      </c>
      <c r="U24">
        <f t="shared" si="15"/>
        <v>4.302332589379488E-2</v>
      </c>
      <c r="V24">
        <f t="shared" si="16"/>
        <v>-3.2494062484256405</v>
      </c>
      <c r="W24">
        <f t="shared" si="17"/>
        <v>70.359881993835572</v>
      </c>
      <c r="X24" s="8">
        <f t="shared" si="18"/>
        <v>0.54392319878362894</v>
      </c>
      <c r="Y24" s="8">
        <f t="shared" si="19"/>
        <v>0.34847908213408568</v>
      </c>
      <c r="Z24" s="8">
        <f t="shared" si="20"/>
        <v>0.73936731543317213</v>
      </c>
      <c r="AA24" s="9">
        <f t="shared" si="21"/>
        <v>562.87905595068457</v>
      </c>
      <c r="AB24">
        <f t="shared" si="22"/>
        <v>68.750593751574343</v>
      </c>
      <c r="AC24">
        <f t="shared" si="23"/>
        <v>-162.81235156210641</v>
      </c>
      <c r="AD24">
        <f t="shared" si="24"/>
        <v>157.66623521058611</v>
      </c>
      <c r="AE24">
        <f t="shared" si="25"/>
        <v>-67.666235210586109</v>
      </c>
      <c r="AF24">
        <f t="shared" si="26"/>
        <v>2.3704226755063527E-3</v>
      </c>
      <c r="AG24">
        <f t="shared" si="27"/>
        <v>-67.663864787910597</v>
      </c>
      <c r="AH24">
        <f t="shared" si="28"/>
        <v>45.69612115063353</v>
      </c>
    </row>
    <row r="25" spans="4:34" x14ac:dyDescent="0.25">
      <c r="D25" s="2">
        <f t="shared" si="1"/>
        <v>43831</v>
      </c>
      <c r="E25" s="8">
        <f t="shared" si="29"/>
        <v>9.5833333333333326E-2</v>
      </c>
      <c r="F25" s="3">
        <f t="shared" si="2"/>
        <v>2458849.8458333332</v>
      </c>
      <c r="G25" s="4">
        <f t="shared" si="3"/>
        <v>0.19999577914669978</v>
      </c>
      <c r="I25">
        <f t="shared" si="4"/>
        <v>280.46848415933891</v>
      </c>
      <c r="J25">
        <f t="shared" si="5"/>
        <v>7557.1872151420384</v>
      </c>
      <c r="K25">
        <f t="shared" si="6"/>
        <v>1.670022170964592E-2</v>
      </c>
      <c r="L25">
        <f t="shared" si="7"/>
        <v>-9.5907555511634407E-2</v>
      </c>
      <c r="M25">
        <f t="shared" si="8"/>
        <v>280.37257660382727</v>
      </c>
      <c r="N25">
        <f t="shared" si="9"/>
        <v>357.09130758652645</v>
      </c>
      <c r="O25">
        <f t="shared" si="10"/>
        <v>0.98332158832516536</v>
      </c>
      <c r="P25">
        <f t="shared" si="11"/>
        <v>280.36215572320873</v>
      </c>
      <c r="Q25">
        <f t="shared" si="12"/>
        <v>23.436690330139811</v>
      </c>
      <c r="R25">
        <f t="shared" si="13"/>
        <v>23.436324273002956</v>
      </c>
      <c r="S25">
        <f t="shared" si="0"/>
        <v>-78.729034119649256</v>
      </c>
      <c r="T25">
        <f t="shared" si="14"/>
        <v>-23.031856635849906</v>
      </c>
      <c r="U25">
        <f t="shared" si="15"/>
        <v>4.3023325925035119E-2</v>
      </c>
      <c r="V25">
        <f t="shared" si="16"/>
        <v>-3.2513768669582315</v>
      </c>
      <c r="W25">
        <f t="shared" si="17"/>
        <v>70.360226121858076</v>
      </c>
      <c r="X25" s="8">
        <f t="shared" si="18"/>
        <v>0.54392456726872096</v>
      </c>
      <c r="Y25" s="8">
        <f t="shared" si="19"/>
        <v>0.3484794947080041</v>
      </c>
      <c r="Z25" s="8">
        <f t="shared" si="20"/>
        <v>0.73936963982943782</v>
      </c>
      <c r="AA25" s="9">
        <f t="shared" si="21"/>
        <v>562.88180897486461</v>
      </c>
      <c r="AB25">
        <f t="shared" si="22"/>
        <v>74.748623133041747</v>
      </c>
      <c r="AC25">
        <f t="shared" si="23"/>
        <v>-161.31284421673956</v>
      </c>
      <c r="AD25">
        <f t="shared" si="24"/>
        <v>156.82426076652311</v>
      </c>
      <c r="AE25">
        <f t="shared" si="25"/>
        <v>-66.824260766523111</v>
      </c>
      <c r="AF25">
        <f t="shared" si="26"/>
        <v>2.4701336801925605E-3</v>
      </c>
      <c r="AG25">
        <f t="shared" si="27"/>
        <v>-66.821790632842919</v>
      </c>
      <c r="AH25">
        <f t="shared" si="28"/>
        <v>48.523549937736561</v>
      </c>
    </row>
    <row r="26" spans="4:34" x14ac:dyDescent="0.25">
      <c r="D26" s="2">
        <f t="shared" si="1"/>
        <v>43831</v>
      </c>
      <c r="E26" s="8">
        <f t="shared" si="29"/>
        <v>9.9999999999999992E-2</v>
      </c>
      <c r="F26" s="3">
        <f t="shared" si="2"/>
        <v>2458849.85</v>
      </c>
      <c r="G26" s="4">
        <f t="shared" si="3"/>
        <v>0.19999589322382186</v>
      </c>
      <c r="I26">
        <f t="shared" si="4"/>
        <v>280.47259102356838</v>
      </c>
      <c r="J26">
        <f t="shared" si="5"/>
        <v>7557.1913218100854</v>
      </c>
      <c r="K26">
        <f t="shared" si="6"/>
        <v>1.670022170484468E-2</v>
      </c>
      <c r="L26">
        <f t="shared" si="7"/>
        <v>-9.5767649917806133E-2</v>
      </c>
      <c r="M26">
        <f t="shared" si="8"/>
        <v>280.37682337365055</v>
      </c>
      <c r="N26">
        <f t="shared" si="9"/>
        <v>357.09555416016792</v>
      </c>
      <c r="O26">
        <f t="shared" si="10"/>
        <v>0.98332152762533043</v>
      </c>
      <c r="P26">
        <f t="shared" si="11"/>
        <v>280.36640249039993</v>
      </c>
      <c r="Q26">
        <f t="shared" si="12"/>
        <v>23.436690328656333</v>
      </c>
      <c r="R26">
        <f t="shared" si="13"/>
        <v>23.436324281276498</v>
      </c>
      <c r="S26">
        <f t="shared" si="0"/>
        <v>-78.724433484704804</v>
      </c>
      <c r="T26">
        <f t="shared" si="14"/>
        <v>-23.031526451011317</v>
      </c>
      <c r="U26">
        <f t="shared" si="15"/>
        <v>4.3023325956275393E-2</v>
      </c>
      <c r="V26">
        <f t="shared" si="16"/>
        <v>-3.2533473996982099</v>
      </c>
      <c r="W26">
        <f t="shared" si="17"/>
        <v>70.360570386261756</v>
      </c>
      <c r="X26" s="8">
        <f t="shared" si="18"/>
        <v>0.54392593569423486</v>
      </c>
      <c r="Y26" s="8">
        <f t="shared" si="19"/>
        <v>0.34847990684350777</v>
      </c>
      <c r="Z26" s="8">
        <f t="shared" si="20"/>
        <v>0.7393719645449619</v>
      </c>
      <c r="AA26" s="9">
        <f t="shared" si="21"/>
        <v>562.88456309009405</v>
      </c>
      <c r="AB26">
        <f t="shared" si="22"/>
        <v>80.746652600301786</v>
      </c>
      <c r="AC26">
        <f t="shared" si="23"/>
        <v>-159.81333684992455</v>
      </c>
      <c r="AD26">
        <f t="shared" si="24"/>
        <v>155.9458674759957</v>
      </c>
      <c r="AE26">
        <f t="shared" si="25"/>
        <v>-65.945867475995698</v>
      </c>
      <c r="AF26">
        <f t="shared" si="26"/>
        <v>2.575504339587946E-3</v>
      </c>
      <c r="AG26">
        <f t="shared" si="27"/>
        <v>-65.943291971656109</v>
      </c>
      <c r="AH26">
        <f t="shared" si="28"/>
        <v>51.181050306977454</v>
      </c>
    </row>
    <row r="27" spans="4:34" x14ac:dyDescent="0.25">
      <c r="D27" s="2">
        <f t="shared" si="1"/>
        <v>43831</v>
      </c>
      <c r="E27" s="8">
        <f t="shared" si="29"/>
        <v>0.10416666666666666</v>
      </c>
      <c r="F27" s="3">
        <f t="shared" si="2"/>
        <v>2458849.8541666665</v>
      </c>
      <c r="G27" s="4">
        <f t="shared" si="3"/>
        <v>0.19999600730093117</v>
      </c>
      <c r="I27">
        <f t="shared" si="4"/>
        <v>280.47669788733765</v>
      </c>
      <c r="J27">
        <f t="shared" si="5"/>
        <v>7557.1954284776739</v>
      </c>
      <c r="K27">
        <f t="shared" si="6"/>
        <v>1.6700221700043438E-2</v>
      </c>
      <c r="L27">
        <f t="shared" si="7"/>
        <v>-9.5627743815847696E-2</v>
      </c>
      <c r="M27">
        <f t="shared" si="8"/>
        <v>280.38107014352181</v>
      </c>
      <c r="N27">
        <f t="shared" si="9"/>
        <v>357.09980073385759</v>
      </c>
      <c r="O27">
        <f t="shared" si="10"/>
        <v>0.9833214670141176</v>
      </c>
      <c r="P27">
        <f t="shared" si="11"/>
        <v>280.37064925763923</v>
      </c>
      <c r="Q27">
        <f t="shared" si="12"/>
        <v>23.436690327172855</v>
      </c>
      <c r="R27">
        <f t="shared" si="13"/>
        <v>23.43632428955004</v>
      </c>
      <c r="S27">
        <f t="shared" si="0"/>
        <v>-78.71983287225504</v>
      </c>
      <c r="T27">
        <f t="shared" si="14"/>
        <v>-23.031196133161341</v>
      </c>
      <c r="U27">
        <f t="shared" si="15"/>
        <v>4.3023325987515668E-2</v>
      </c>
      <c r="V27">
        <f t="shared" si="16"/>
        <v>-3.2553178461679146</v>
      </c>
      <c r="W27">
        <f t="shared" si="17"/>
        <v>70.36091478696386</v>
      </c>
      <c r="X27" s="8">
        <f t="shared" si="18"/>
        <v>0.5439273040598388</v>
      </c>
      <c r="Y27" s="8">
        <f t="shared" si="19"/>
        <v>0.34848031854049477</v>
      </c>
      <c r="Z27" s="8">
        <f t="shared" si="20"/>
        <v>0.73937428957918283</v>
      </c>
      <c r="AA27" s="9">
        <f t="shared" si="21"/>
        <v>562.88731829571088</v>
      </c>
      <c r="AB27">
        <f t="shared" si="22"/>
        <v>86.744682153832059</v>
      </c>
      <c r="AC27">
        <f t="shared" si="23"/>
        <v>-158.31382946154199</v>
      </c>
      <c r="AD27">
        <f t="shared" si="24"/>
        <v>155.03506489037935</v>
      </c>
      <c r="AE27">
        <f t="shared" si="25"/>
        <v>-65.035064890379346</v>
      </c>
      <c r="AF27">
        <f t="shared" si="26"/>
        <v>2.6862973462379604E-3</v>
      </c>
      <c r="AG27">
        <f t="shared" si="27"/>
        <v>-65.032378593033101</v>
      </c>
      <c r="AH27">
        <f t="shared" si="28"/>
        <v>53.680661019191689</v>
      </c>
    </row>
    <row r="28" spans="4:34" x14ac:dyDescent="0.25">
      <c r="D28" s="2">
        <f t="shared" si="1"/>
        <v>43831</v>
      </c>
      <c r="E28" s="8">
        <f t="shared" si="29"/>
        <v>0.10833333333333332</v>
      </c>
      <c r="F28" s="3">
        <f t="shared" si="2"/>
        <v>2458849.8583333334</v>
      </c>
      <c r="G28" s="4">
        <f t="shared" si="3"/>
        <v>0.19999612137805325</v>
      </c>
      <c r="I28">
        <f t="shared" si="4"/>
        <v>280.48080475156712</v>
      </c>
      <c r="J28">
        <f t="shared" si="5"/>
        <v>7557.1995351457226</v>
      </c>
      <c r="K28">
        <f t="shared" si="6"/>
        <v>1.6700221695242198E-2</v>
      </c>
      <c r="L28">
        <f t="shared" si="7"/>
        <v>-9.5487837175179224E-2</v>
      </c>
      <c r="M28">
        <f t="shared" si="8"/>
        <v>280.38531691439192</v>
      </c>
      <c r="N28">
        <f t="shared" si="9"/>
        <v>357.10404730854771</v>
      </c>
      <c r="O28">
        <f t="shared" si="10"/>
        <v>0.98332140649151334</v>
      </c>
      <c r="P28">
        <f t="shared" si="11"/>
        <v>280.37489602587743</v>
      </c>
      <c r="Q28">
        <f t="shared" si="12"/>
        <v>23.436690325689376</v>
      </c>
      <c r="R28">
        <f t="shared" si="13"/>
        <v>23.436324297823592</v>
      </c>
      <c r="S28">
        <f t="shared" si="0"/>
        <v>-78.715232281278602</v>
      </c>
      <c r="T28">
        <f t="shared" si="14"/>
        <v>-23.030865682228743</v>
      </c>
      <c r="U28">
        <f t="shared" si="15"/>
        <v>4.302332601875597E-2</v>
      </c>
      <c r="V28">
        <f t="shared" si="16"/>
        <v>-3.2572882067719826</v>
      </c>
      <c r="W28">
        <f t="shared" si="17"/>
        <v>70.361259324035814</v>
      </c>
      <c r="X28" s="8">
        <f t="shared" si="18"/>
        <v>0.54392867236581388</v>
      </c>
      <c r="Y28" s="8">
        <f t="shared" si="19"/>
        <v>0.34848072979904776</v>
      </c>
      <c r="Z28" s="8">
        <f t="shared" si="20"/>
        <v>0.73937661493258</v>
      </c>
      <c r="AA28" s="9">
        <f t="shared" si="21"/>
        <v>562.89007459228651</v>
      </c>
      <c r="AB28">
        <f t="shared" si="22"/>
        <v>92.742711793227954</v>
      </c>
      <c r="AC28">
        <f t="shared" si="23"/>
        <v>-156.81432205169301</v>
      </c>
      <c r="AD28">
        <f t="shared" si="24"/>
        <v>154.0954443018712</v>
      </c>
      <c r="AE28">
        <f t="shared" si="25"/>
        <v>-64.095444301871197</v>
      </c>
      <c r="AF28">
        <f t="shared" si="26"/>
        <v>2.8023284417934718E-3</v>
      </c>
      <c r="AG28">
        <f t="shared" si="27"/>
        <v>-64.092641973429409</v>
      </c>
      <c r="AH28">
        <f t="shared" si="28"/>
        <v>56.03440352516651</v>
      </c>
    </row>
    <row r="29" spans="4:34" x14ac:dyDescent="0.25">
      <c r="D29" s="2">
        <f t="shared" si="1"/>
        <v>43831</v>
      </c>
      <c r="E29" s="8">
        <f t="shared" si="29"/>
        <v>0.11249999999999999</v>
      </c>
      <c r="F29" s="3">
        <f t="shared" si="2"/>
        <v>2458849.8624999998</v>
      </c>
      <c r="G29" s="4">
        <f t="shared" si="3"/>
        <v>0.1999962354551626</v>
      </c>
      <c r="I29">
        <f t="shared" si="4"/>
        <v>280.48491161533639</v>
      </c>
      <c r="J29">
        <f t="shared" si="5"/>
        <v>7557.2036418133112</v>
      </c>
      <c r="K29">
        <f t="shared" si="6"/>
        <v>1.6700221690440956E-2</v>
      </c>
      <c r="L29">
        <f t="shared" si="7"/>
        <v>-9.5347930027966557E-2</v>
      </c>
      <c r="M29">
        <f t="shared" si="8"/>
        <v>280.38956368530842</v>
      </c>
      <c r="N29">
        <f t="shared" si="9"/>
        <v>357.1082938832833</v>
      </c>
      <c r="O29">
        <f t="shared" si="10"/>
        <v>0.98332134605753185</v>
      </c>
      <c r="P29">
        <f t="shared" si="11"/>
        <v>280.37914279416208</v>
      </c>
      <c r="Q29">
        <f t="shared" si="12"/>
        <v>23.436690324205898</v>
      </c>
      <c r="R29">
        <f t="shared" si="13"/>
        <v>23.436324306097148</v>
      </c>
      <c r="S29">
        <f t="shared" si="0"/>
        <v>-78.710631712815839</v>
      </c>
      <c r="T29">
        <f t="shared" si="14"/>
        <v>-23.030535098290393</v>
      </c>
      <c r="U29">
        <f t="shared" si="15"/>
        <v>4.3023326049996292E-2</v>
      </c>
      <c r="V29">
        <f t="shared" si="16"/>
        <v>-3.2592584810317256</v>
      </c>
      <c r="W29">
        <f t="shared" si="17"/>
        <v>70.361603997394681</v>
      </c>
      <c r="X29" s="8">
        <f t="shared" si="18"/>
        <v>0.54393004061182759</v>
      </c>
      <c r="Y29" s="8">
        <f t="shared" si="19"/>
        <v>0.3484811406190646</v>
      </c>
      <c r="Z29" s="8">
        <f t="shared" si="20"/>
        <v>0.73937894060459053</v>
      </c>
      <c r="AA29" s="9">
        <f t="shared" si="21"/>
        <v>562.89283197915745</v>
      </c>
      <c r="AB29">
        <f t="shared" si="22"/>
        <v>98.740741518968207</v>
      </c>
      <c r="AC29">
        <f t="shared" si="23"/>
        <v>-155.31481462025795</v>
      </c>
      <c r="AD29">
        <f t="shared" si="24"/>
        <v>153.13020865424508</v>
      </c>
      <c r="AE29">
        <f t="shared" si="25"/>
        <v>-63.130208654245081</v>
      </c>
      <c r="AF29">
        <f t="shared" si="26"/>
        <v>2.9234639150816691E-3</v>
      </c>
      <c r="AG29">
        <f t="shared" si="27"/>
        <v>-63.127285190329999</v>
      </c>
      <c r="AH29">
        <f t="shared" si="28"/>
        <v>58.253956738723673</v>
      </c>
    </row>
    <row r="30" spans="4:34" x14ac:dyDescent="0.25">
      <c r="D30" s="2">
        <f t="shared" si="1"/>
        <v>43831</v>
      </c>
      <c r="E30" s="8">
        <f t="shared" si="29"/>
        <v>0.11666666666666665</v>
      </c>
      <c r="F30" s="3">
        <f t="shared" si="2"/>
        <v>2458849.8666666667</v>
      </c>
      <c r="G30" s="4">
        <f t="shared" si="3"/>
        <v>0.19999634953228468</v>
      </c>
      <c r="I30">
        <f t="shared" si="4"/>
        <v>280.48901847956495</v>
      </c>
      <c r="J30">
        <f t="shared" si="5"/>
        <v>7557.207748481359</v>
      </c>
      <c r="K30">
        <f t="shared" si="6"/>
        <v>1.6700221685639716E-2</v>
      </c>
      <c r="L30">
        <f t="shared" si="7"/>
        <v>-9.5208022343574131E-2</v>
      </c>
      <c r="M30">
        <f t="shared" si="8"/>
        <v>280.39381045722138</v>
      </c>
      <c r="N30">
        <f t="shared" si="9"/>
        <v>357.11254045901569</v>
      </c>
      <c r="O30">
        <f t="shared" si="10"/>
        <v>0.98332128571215971</v>
      </c>
      <c r="P30">
        <f t="shared" si="11"/>
        <v>280.3833895634433</v>
      </c>
      <c r="Q30">
        <f t="shared" si="12"/>
        <v>23.43669032272242</v>
      </c>
      <c r="R30">
        <f t="shared" si="13"/>
        <v>23.436324314370708</v>
      </c>
      <c r="S30">
        <f t="shared" si="0"/>
        <v>-78.70603116584617</v>
      </c>
      <c r="T30">
        <f t="shared" si="14"/>
        <v>-23.030204381275041</v>
      </c>
      <c r="U30">
        <f t="shared" si="15"/>
        <v>4.302332608123665E-2</v>
      </c>
      <c r="V30">
        <f t="shared" si="16"/>
        <v>-3.2612286693517314</v>
      </c>
      <c r="W30">
        <f t="shared" si="17"/>
        <v>70.361948807111901</v>
      </c>
      <c r="X30" s="8">
        <f t="shared" si="18"/>
        <v>0.54393140879816093</v>
      </c>
      <c r="Y30" s="8">
        <f t="shared" si="19"/>
        <v>0.34848155100062789</v>
      </c>
      <c r="Z30" s="8">
        <f t="shared" si="20"/>
        <v>0.73938126659569403</v>
      </c>
      <c r="AA30" s="9">
        <f t="shared" si="21"/>
        <v>562.89559045689521</v>
      </c>
      <c r="AB30">
        <f t="shared" si="22"/>
        <v>104.73877133064823</v>
      </c>
      <c r="AC30">
        <f t="shared" si="23"/>
        <v>-153.81530716733795</v>
      </c>
      <c r="AD30">
        <f t="shared" si="24"/>
        <v>152.14220674893937</v>
      </c>
      <c r="AE30">
        <f t="shared" si="25"/>
        <v>-62.142206748939373</v>
      </c>
      <c r="AF30">
        <f t="shared" si="26"/>
        <v>3.0496178312846467E-3</v>
      </c>
      <c r="AG30">
        <f t="shared" si="27"/>
        <v>-62.139157131108085</v>
      </c>
      <c r="AH30">
        <f t="shared" si="28"/>
        <v>60.350447419264526</v>
      </c>
    </row>
    <row r="31" spans="4:34" x14ac:dyDescent="0.25">
      <c r="D31" s="2">
        <f t="shared" si="1"/>
        <v>43831</v>
      </c>
      <c r="E31" s="8">
        <f t="shared" si="29"/>
        <v>0.12083333333333332</v>
      </c>
      <c r="F31" s="3">
        <f t="shared" si="2"/>
        <v>2458849.8708333331</v>
      </c>
      <c r="G31" s="4">
        <f t="shared" si="3"/>
        <v>0.19999646360939399</v>
      </c>
      <c r="I31">
        <f t="shared" si="4"/>
        <v>280.49312534333512</v>
      </c>
      <c r="J31">
        <f t="shared" si="5"/>
        <v>7557.2118551489466</v>
      </c>
      <c r="K31">
        <f t="shared" si="6"/>
        <v>1.6700221680838474E-2</v>
      </c>
      <c r="L31">
        <f t="shared" si="7"/>
        <v>-9.5068114154223393E-2</v>
      </c>
      <c r="M31">
        <f t="shared" si="8"/>
        <v>280.39805722918089</v>
      </c>
      <c r="N31">
        <f t="shared" si="9"/>
        <v>357.11678703479265</v>
      </c>
      <c r="O31">
        <f t="shared" si="10"/>
        <v>0.98332122545541079</v>
      </c>
      <c r="P31">
        <f t="shared" si="11"/>
        <v>280.38763633277108</v>
      </c>
      <c r="Q31">
        <f t="shared" si="12"/>
        <v>23.436690321238942</v>
      </c>
      <c r="R31">
        <f t="shared" si="13"/>
        <v>23.436324322644275</v>
      </c>
      <c r="S31">
        <f t="shared" si="0"/>
        <v>-78.701430641407299</v>
      </c>
      <c r="T31">
        <f t="shared" si="14"/>
        <v>-23.029873531259426</v>
      </c>
      <c r="U31">
        <f t="shared" si="15"/>
        <v>4.3023326112477014E-2</v>
      </c>
      <c r="V31">
        <f t="shared" si="16"/>
        <v>-3.2631987712540309</v>
      </c>
      <c r="W31">
        <f t="shared" si="17"/>
        <v>70.362293753104652</v>
      </c>
      <c r="X31" s="8">
        <f t="shared" si="18"/>
        <v>0.54393277692448205</v>
      </c>
      <c r="Y31" s="8">
        <f t="shared" si="19"/>
        <v>0.34848196094363582</v>
      </c>
      <c r="Z31" s="8">
        <f t="shared" si="20"/>
        <v>0.73938359290532829</v>
      </c>
      <c r="AA31" s="9">
        <f t="shared" si="21"/>
        <v>562.89835002483721</v>
      </c>
      <c r="AB31">
        <f t="shared" si="22"/>
        <v>110.73680122874595</v>
      </c>
      <c r="AC31">
        <f t="shared" si="23"/>
        <v>-152.31579969281353</v>
      </c>
      <c r="AD31">
        <f t="shared" si="24"/>
        <v>151.13396864331816</v>
      </c>
      <c r="AE31">
        <f t="shared" si="25"/>
        <v>-61.133968643318156</v>
      </c>
      <c r="AF31">
        <f t="shared" si="26"/>
        <v>3.1807493037716433E-3</v>
      </c>
      <c r="AG31">
        <f t="shared" si="27"/>
        <v>-61.130787894014382</v>
      </c>
      <c r="AH31">
        <f t="shared" si="28"/>
        <v>62.33432733436706</v>
      </c>
    </row>
    <row r="32" spans="4:34" x14ac:dyDescent="0.25">
      <c r="D32" s="2">
        <f t="shared" si="1"/>
        <v>43831</v>
      </c>
      <c r="E32" s="8">
        <f t="shared" si="29"/>
        <v>0.12499999999999999</v>
      </c>
      <c r="F32" s="3">
        <f t="shared" si="2"/>
        <v>2458849.875</v>
      </c>
      <c r="G32" s="4">
        <f t="shared" si="3"/>
        <v>0.19999657768651607</v>
      </c>
      <c r="I32">
        <f t="shared" si="4"/>
        <v>280.49723220756368</v>
      </c>
      <c r="J32">
        <f t="shared" si="5"/>
        <v>7557.2159618169953</v>
      </c>
      <c r="K32">
        <f t="shared" si="6"/>
        <v>1.6700221676037234E-2</v>
      </c>
      <c r="L32">
        <f t="shared" si="7"/>
        <v>-9.4928205429167772E-2</v>
      </c>
      <c r="M32">
        <f t="shared" si="8"/>
        <v>280.40230400213454</v>
      </c>
      <c r="N32">
        <f t="shared" si="9"/>
        <v>357.12103361156642</v>
      </c>
      <c r="O32">
        <f t="shared" si="10"/>
        <v>0.9833211652872722</v>
      </c>
      <c r="P32">
        <f t="shared" si="11"/>
        <v>280.39188310309311</v>
      </c>
      <c r="Q32">
        <f t="shared" si="12"/>
        <v>23.436690319755463</v>
      </c>
      <c r="R32">
        <f t="shared" si="13"/>
        <v>23.436324330917845</v>
      </c>
      <c r="S32">
        <f t="shared" si="0"/>
        <v>-78.696830138481204</v>
      </c>
      <c r="T32">
        <f t="shared" si="14"/>
        <v>-23.029542548172429</v>
      </c>
      <c r="U32">
        <f t="shared" si="15"/>
        <v>4.30233261437174E-2</v>
      </c>
      <c r="V32">
        <f t="shared" si="16"/>
        <v>-3.2651687871426898</v>
      </c>
      <c r="W32">
        <f t="shared" si="17"/>
        <v>70.362638835444258</v>
      </c>
      <c r="X32" s="8">
        <f t="shared" si="18"/>
        <v>0.5439341449910714</v>
      </c>
      <c r="Y32" s="8">
        <f t="shared" si="19"/>
        <v>0.34848237044817065</v>
      </c>
      <c r="Z32" s="8">
        <f t="shared" si="20"/>
        <v>0.73938591953397215</v>
      </c>
      <c r="AA32" s="9">
        <f t="shared" si="21"/>
        <v>562.90111068355407</v>
      </c>
      <c r="AB32">
        <f t="shared" si="22"/>
        <v>116.73483121285727</v>
      </c>
      <c r="AC32">
        <f t="shared" si="23"/>
        <v>-150.8162921967857</v>
      </c>
      <c r="AD32">
        <f t="shared" si="24"/>
        <v>150.1077402389588</v>
      </c>
      <c r="AE32">
        <f t="shared" si="25"/>
        <v>-60.107740238958797</v>
      </c>
      <c r="AF32">
        <f t="shared" si="26"/>
        <v>3.3168600126025913E-3</v>
      </c>
      <c r="AG32">
        <f t="shared" si="27"/>
        <v>-60.104423378946194</v>
      </c>
      <c r="AH32">
        <f t="shared" si="28"/>
        <v>64.215313178374572</v>
      </c>
    </row>
    <row r="33" spans="4:34" x14ac:dyDescent="0.25">
      <c r="D33" s="2">
        <f t="shared" si="1"/>
        <v>43831</v>
      </c>
      <c r="E33" s="8">
        <f t="shared" si="29"/>
        <v>0.12916666666666665</v>
      </c>
      <c r="F33" s="3">
        <f t="shared" si="2"/>
        <v>2458849.8791666669</v>
      </c>
      <c r="G33" s="4">
        <f t="shared" si="3"/>
        <v>0.19999669176363816</v>
      </c>
      <c r="I33">
        <f t="shared" si="4"/>
        <v>280.50133907179134</v>
      </c>
      <c r="J33">
        <f t="shared" si="5"/>
        <v>7557.2200684850413</v>
      </c>
      <c r="K33">
        <f t="shared" si="6"/>
        <v>1.6700221671235992E-2</v>
      </c>
      <c r="L33">
        <f t="shared" si="7"/>
        <v>-9.4788296184983717E-2</v>
      </c>
      <c r="M33">
        <f t="shared" si="8"/>
        <v>280.40655077560638</v>
      </c>
      <c r="N33">
        <f t="shared" si="9"/>
        <v>357.12528018885678</v>
      </c>
      <c r="O33">
        <f t="shared" si="10"/>
        <v>0.98332110520775062</v>
      </c>
      <c r="P33">
        <f t="shared" si="11"/>
        <v>280.39612987393338</v>
      </c>
      <c r="Q33">
        <f t="shared" si="12"/>
        <v>23.436690318271985</v>
      </c>
      <c r="R33">
        <f t="shared" si="13"/>
        <v>23.436324339191426</v>
      </c>
      <c r="S33">
        <f t="shared" si="0"/>
        <v>-78.692229657592236</v>
      </c>
      <c r="T33">
        <f t="shared" si="14"/>
        <v>-23.029211432053899</v>
      </c>
      <c r="U33">
        <f t="shared" si="15"/>
        <v>4.3023326174957813E-2</v>
      </c>
      <c r="V33">
        <f t="shared" si="16"/>
        <v>-3.2671387167598378</v>
      </c>
      <c r="W33">
        <f t="shared" si="17"/>
        <v>70.362984054086354</v>
      </c>
      <c r="X33" s="8">
        <f t="shared" si="18"/>
        <v>0.54393551299774978</v>
      </c>
      <c r="Y33" s="8">
        <f t="shared" si="19"/>
        <v>0.34848277951417661</v>
      </c>
      <c r="Z33" s="8">
        <f t="shared" si="20"/>
        <v>0.73938824648132295</v>
      </c>
      <c r="AA33" s="9">
        <f t="shared" si="21"/>
        <v>562.90387243269083</v>
      </c>
      <c r="AB33">
        <f t="shared" si="22"/>
        <v>122.73286128324014</v>
      </c>
      <c r="AC33">
        <f t="shared" si="23"/>
        <v>-149.31678467918996</v>
      </c>
      <c r="AD33">
        <f t="shared" si="24"/>
        <v>149.06551586306998</v>
      </c>
      <c r="AE33">
        <f t="shared" si="25"/>
        <v>-59.065515863069976</v>
      </c>
      <c r="AF33">
        <f t="shared" si="26"/>
        <v>3.4579920963020857E-3</v>
      </c>
      <c r="AG33">
        <f t="shared" si="27"/>
        <v>-59.062057870973675</v>
      </c>
      <c r="AH33">
        <f t="shared" si="28"/>
        <v>66.00237024968169</v>
      </c>
    </row>
    <row r="34" spans="4:34" x14ac:dyDescent="0.25">
      <c r="D34" s="2">
        <f t="shared" si="1"/>
        <v>43831</v>
      </c>
      <c r="E34" s="8">
        <f t="shared" si="29"/>
        <v>0.13333333333333333</v>
      </c>
      <c r="F34" s="3">
        <f t="shared" si="2"/>
        <v>2458849.8833333333</v>
      </c>
      <c r="G34" s="4">
        <f t="shared" si="3"/>
        <v>0.1999968058407475</v>
      </c>
      <c r="I34">
        <f t="shared" si="4"/>
        <v>280.50544593556242</v>
      </c>
      <c r="J34">
        <f t="shared" si="5"/>
        <v>7557.2241751526317</v>
      </c>
      <c r="K34">
        <f t="shared" si="6"/>
        <v>1.6700221666434752E-2</v>
      </c>
      <c r="L34">
        <f t="shared" si="7"/>
        <v>-9.4648386437970744E-2</v>
      </c>
      <c r="M34">
        <f t="shared" si="8"/>
        <v>280.41079754912442</v>
      </c>
      <c r="N34">
        <f t="shared" si="9"/>
        <v>357.12952676619352</v>
      </c>
      <c r="O34">
        <f t="shared" si="10"/>
        <v>0.98332104521685337</v>
      </c>
      <c r="P34">
        <f t="shared" si="11"/>
        <v>280.40037664481997</v>
      </c>
      <c r="Q34">
        <f t="shared" si="12"/>
        <v>23.436690316788507</v>
      </c>
      <c r="R34">
        <f t="shared" si="13"/>
        <v>23.436324347465007</v>
      </c>
      <c r="S34">
        <f t="shared" si="0"/>
        <v>-78.687629199260144</v>
      </c>
      <c r="T34">
        <f t="shared" si="14"/>
        <v>-23.028880182943354</v>
      </c>
      <c r="U34">
        <f t="shared" si="15"/>
        <v>4.302332620619824E-2</v>
      </c>
      <c r="V34">
        <f t="shared" si="16"/>
        <v>-3.269108559849939</v>
      </c>
      <c r="W34">
        <f t="shared" si="17"/>
        <v>70.363329408986914</v>
      </c>
      <c r="X34" s="8">
        <f t="shared" si="18"/>
        <v>0.54393688094434023</v>
      </c>
      <c r="Y34" s="8">
        <f t="shared" si="19"/>
        <v>0.34848318814159879</v>
      </c>
      <c r="Z34" s="8">
        <f t="shared" si="20"/>
        <v>0.73939057374708161</v>
      </c>
      <c r="AA34" s="9">
        <f t="shared" si="21"/>
        <v>562.90663527189531</v>
      </c>
      <c r="AB34">
        <f t="shared" si="22"/>
        <v>128.73089144015006</v>
      </c>
      <c r="AC34">
        <f t="shared" si="23"/>
        <v>-147.81727713996247</v>
      </c>
      <c r="AD34">
        <f t="shared" si="24"/>
        <v>148.00906820988757</v>
      </c>
      <c r="AE34">
        <f t="shared" si="25"/>
        <v>-58.009068209887573</v>
      </c>
      <c r="AF34">
        <f t="shared" si="26"/>
        <v>3.6042264905930131E-3</v>
      </c>
      <c r="AG34">
        <f t="shared" si="27"/>
        <v>-58.005463983396979</v>
      </c>
      <c r="AH34">
        <f t="shared" si="28"/>
        <v>67.703725420678211</v>
      </c>
    </row>
    <row r="35" spans="4:34" x14ac:dyDescent="0.25">
      <c r="D35" s="2">
        <f t="shared" si="1"/>
        <v>43831</v>
      </c>
      <c r="E35" s="8">
        <f t="shared" si="29"/>
        <v>0.13750000000000001</v>
      </c>
      <c r="F35" s="3">
        <f t="shared" si="2"/>
        <v>2458849.8875000002</v>
      </c>
      <c r="G35" s="4">
        <f t="shared" si="3"/>
        <v>0.19999691991786958</v>
      </c>
      <c r="I35">
        <f t="shared" si="4"/>
        <v>280.50955279979098</v>
      </c>
      <c r="J35">
        <f t="shared" si="5"/>
        <v>7557.2282818206795</v>
      </c>
      <c r="K35">
        <f t="shared" si="6"/>
        <v>1.670022166163351E-2</v>
      </c>
      <c r="L35">
        <f t="shared" si="7"/>
        <v>-9.4508476157714655E-2</v>
      </c>
      <c r="M35">
        <f t="shared" si="8"/>
        <v>280.41504432363325</v>
      </c>
      <c r="N35">
        <f t="shared" si="9"/>
        <v>357.13377334452161</v>
      </c>
      <c r="O35">
        <f t="shared" si="10"/>
        <v>0.98332098531456735</v>
      </c>
      <c r="P35">
        <f t="shared" si="11"/>
        <v>280.40462341669735</v>
      </c>
      <c r="Q35">
        <f t="shared" si="12"/>
        <v>23.436690315305029</v>
      </c>
      <c r="R35">
        <f t="shared" si="13"/>
        <v>23.436324355738595</v>
      </c>
      <c r="S35">
        <f t="shared" si="0"/>
        <v>-78.683028762470457</v>
      </c>
      <c r="T35">
        <f t="shared" si="14"/>
        <v>-23.028548800769894</v>
      </c>
      <c r="U35">
        <f t="shared" si="15"/>
        <v>4.3023326237438694E-2</v>
      </c>
      <c r="V35">
        <f t="shared" si="16"/>
        <v>-3.2710783168147284</v>
      </c>
      <c r="W35">
        <f t="shared" si="17"/>
        <v>70.363674900217021</v>
      </c>
      <c r="X35" s="8">
        <f t="shared" si="18"/>
        <v>0.5439382488311213</v>
      </c>
      <c r="Y35" s="8">
        <f t="shared" si="19"/>
        <v>0.34848359633051845</v>
      </c>
      <c r="Z35" s="8">
        <f t="shared" si="20"/>
        <v>0.73939290133172419</v>
      </c>
      <c r="AA35" s="9">
        <f t="shared" si="21"/>
        <v>562.90939920173616</v>
      </c>
      <c r="AB35">
        <f t="shared" si="22"/>
        <v>134.72892168318529</v>
      </c>
      <c r="AC35">
        <f t="shared" si="23"/>
        <v>-146.31776957920368</v>
      </c>
      <c r="AD35">
        <f t="shared" si="24"/>
        <v>146.93997538511337</v>
      </c>
      <c r="AE35">
        <f t="shared" si="25"/>
        <v>-56.939975385113371</v>
      </c>
      <c r="AF35">
        <f t="shared" si="26"/>
        <v>3.755681754005273E-3</v>
      </c>
      <c r="AG35">
        <f t="shared" si="27"/>
        <v>-56.936219703359363</v>
      </c>
      <c r="AH35">
        <f t="shared" si="28"/>
        <v>69.32689873137025</v>
      </c>
    </row>
    <row r="36" spans="4:34" x14ac:dyDescent="0.25">
      <c r="D36" s="2">
        <f t="shared" si="1"/>
        <v>43831</v>
      </c>
      <c r="E36" s="8">
        <f t="shared" si="29"/>
        <v>0.14166666666666669</v>
      </c>
      <c r="F36" s="3">
        <f t="shared" si="2"/>
        <v>2458849.8916666666</v>
      </c>
      <c r="G36" s="4">
        <f t="shared" si="3"/>
        <v>0.1999970339949789</v>
      </c>
      <c r="I36">
        <f t="shared" si="4"/>
        <v>280.51365966356025</v>
      </c>
      <c r="J36">
        <f t="shared" si="5"/>
        <v>7557.2323884882671</v>
      </c>
      <c r="K36">
        <f t="shared" si="6"/>
        <v>1.670022165683227E-2</v>
      </c>
      <c r="L36">
        <f t="shared" si="7"/>
        <v>-9.4368565376215671E-2</v>
      </c>
      <c r="M36">
        <f t="shared" si="8"/>
        <v>280.41929109818403</v>
      </c>
      <c r="N36">
        <f t="shared" si="9"/>
        <v>357.13801992289063</v>
      </c>
      <c r="O36">
        <f t="shared" si="10"/>
        <v>0.98332092550090622</v>
      </c>
      <c r="P36">
        <f t="shared" si="11"/>
        <v>280.40887018861679</v>
      </c>
      <c r="Q36">
        <f t="shared" si="12"/>
        <v>23.436690313821551</v>
      </c>
      <c r="R36">
        <f t="shared" si="13"/>
        <v>23.43632436401219</v>
      </c>
      <c r="S36">
        <f t="shared" si="0"/>
        <v>-78.678428348259516</v>
      </c>
      <c r="T36">
        <f t="shared" si="14"/>
        <v>-23.028217285610278</v>
      </c>
      <c r="U36">
        <f t="shared" si="15"/>
        <v>4.302332626867917E-2</v>
      </c>
      <c r="V36">
        <f t="shared" si="16"/>
        <v>-3.273047987177593</v>
      </c>
      <c r="W36">
        <f t="shared" si="17"/>
        <v>70.364020527693839</v>
      </c>
      <c r="X36" s="8">
        <f t="shared" si="18"/>
        <v>0.54393961665776214</v>
      </c>
      <c r="Y36" s="8">
        <f t="shared" si="19"/>
        <v>0.3484840040808348</v>
      </c>
      <c r="Z36" s="8">
        <f t="shared" si="20"/>
        <v>0.73939522923468948</v>
      </c>
      <c r="AA36" s="9">
        <f t="shared" si="21"/>
        <v>562.91216422155071</v>
      </c>
      <c r="AB36">
        <f t="shared" si="22"/>
        <v>140.72695201282244</v>
      </c>
      <c r="AC36">
        <f t="shared" si="23"/>
        <v>-144.81826199679438</v>
      </c>
      <c r="AD36">
        <f t="shared" si="24"/>
        <v>145.85964503648228</v>
      </c>
      <c r="AE36">
        <f t="shared" si="25"/>
        <v>-55.859645036482277</v>
      </c>
      <c r="AF36">
        <f t="shared" si="26"/>
        <v>3.9125134005028022E-3</v>
      </c>
      <c r="AG36">
        <f t="shared" si="27"/>
        <v>-55.855732523081777</v>
      </c>
      <c r="AH36">
        <f t="shared" si="28"/>
        <v>70.878745947230414</v>
      </c>
    </row>
    <row r="37" spans="4:34" x14ac:dyDescent="0.25">
      <c r="D37" s="2">
        <f t="shared" si="1"/>
        <v>43831</v>
      </c>
      <c r="E37" s="8">
        <f t="shared" si="29"/>
        <v>0.14583333333333337</v>
      </c>
      <c r="F37" s="3">
        <f t="shared" si="2"/>
        <v>2458849.8958333335</v>
      </c>
      <c r="G37" s="4">
        <f t="shared" si="3"/>
        <v>0.19999714807210098</v>
      </c>
      <c r="I37">
        <f t="shared" si="4"/>
        <v>280.51776652778881</v>
      </c>
      <c r="J37">
        <f t="shared" si="5"/>
        <v>7557.2364951563159</v>
      </c>
      <c r="K37">
        <f t="shared" si="6"/>
        <v>1.6700221652031028E-2</v>
      </c>
      <c r="L37">
        <f t="shared" si="7"/>
        <v>-9.422865406289288E-2</v>
      </c>
      <c r="M37">
        <f t="shared" si="8"/>
        <v>280.42353787372593</v>
      </c>
      <c r="N37">
        <f t="shared" si="9"/>
        <v>357.14226650225282</v>
      </c>
      <c r="O37">
        <f t="shared" si="10"/>
        <v>0.98332086577585709</v>
      </c>
      <c r="P37">
        <f t="shared" si="11"/>
        <v>280.41311696152741</v>
      </c>
      <c r="Q37">
        <f t="shared" si="12"/>
        <v>23.436690312338072</v>
      </c>
      <c r="R37">
        <f t="shared" si="13"/>
        <v>23.436324372285789</v>
      </c>
      <c r="S37">
        <f t="shared" si="0"/>
        <v>-78.673827955607777</v>
      </c>
      <c r="T37">
        <f t="shared" si="14"/>
        <v>-23.027885637393169</v>
      </c>
      <c r="U37">
        <f t="shared" si="15"/>
        <v>4.3023326299919645E-2</v>
      </c>
      <c r="V37">
        <f t="shared" si="16"/>
        <v>-3.2750175713424561</v>
      </c>
      <c r="W37">
        <f t="shared" si="17"/>
        <v>70.364366291488892</v>
      </c>
      <c r="X37" s="8">
        <f t="shared" si="18"/>
        <v>0.54394098442454342</v>
      </c>
      <c r="Y37" s="8">
        <f t="shared" si="19"/>
        <v>0.34848441139262987</v>
      </c>
      <c r="Z37" s="8">
        <f t="shared" si="20"/>
        <v>0.73939755745645697</v>
      </c>
      <c r="AA37" s="9">
        <f t="shared" si="21"/>
        <v>562.91493033191114</v>
      </c>
      <c r="AB37">
        <f t="shared" si="22"/>
        <v>146.7249824286576</v>
      </c>
      <c r="AC37">
        <f t="shared" si="23"/>
        <v>-143.31875439283561</v>
      </c>
      <c r="AD37">
        <f t="shared" si="24"/>
        <v>144.76933569822725</v>
      </c>
      <c r="AE37">
        <f t="shared" si="25"/>
        <v>-54.769335698227252</v>
      </c>
      <c r="AF37">
        <f t="shared" si="26"/>
        <v>4.0749137494672655E-3</v>
      </c>
      <c r="AG37">
        <f t="shared" si="27"/>
        <v>-54.765260784477782</v>
      </c>
      <c r="AH37">
        <f t="shared" si="28"/>
        <v>72.365506721271629</v>
      </c>
    </row>
    <row r="38" spans="4:34" x14ac:dyDescent="0.25">
      <c r="D38" s="2">
        <f t="shared" si="1"/>
        <v>43831</v>
      </c>
      <c r="E38" s="8">
        <f t="shared" si="29"/>
        <v>0.15000000000000005</v>
      </c>
      <c r="F38" s="3">
        <f t="shared" si="2"/>
        <v>2458849.9</v>
      </c>
      <c r="G38" s="4">
        <f t="shared" si="3"/>
        <v>0.19999726214921032</v>
      </c>
      <c r="I38">
        <f t="shared" si="4"/>
        <v>280.52187339155898</v>
      </c>
      <c r="J38">
        <f t="shared" si="5"/>
        <v>7557.2406018239035</v>
      </c>
      <c r="K38">
        <f t="shared" si="6"/>
        <v>1.6700221647229788E-2</v>
      </c>
      <c r="L38">
        <f t="shared" si="7"/>
        <v>-9.4088742249913232E-2</v>
      </c>
      <c r="M38">
        <f t="shared" si="8"/>
        <v>280.42778464930905</v>
      </c>
      <c r="N38">
        <f t="shared" si="9"/>
        <v>357.14651308165321</v>
      </c>
      <c r="O38">
        <f t="shared" si="10"/>
        <v>0.98332080613943351</v>
      </c>
      <c r="P38">
        <f t="shared" si="11"/>
        <v>280.41736373447935</v>
      </c>
      <c r="Q38">
        <f t="shared" si="12"/>
        <v>23.436690310854594</v>
      </c>
      <c r="R38">
        <f t="shared" si="13"/>
        <v>23.436324380559391</v>
      </c>
      <c r="S38">
        <f t="shared" si="0"/>
        <v>-78.669227585552747</v>
      </c>
      <c r="T38">
        <f t="shared" si="14"/>
        <v>-23.027553856195475</v>
      </c>
      <c r="U38">
        <f t="shared" si="15"/>
        <v>4.3023326331160155E-2</v>
      </c>
      <c r="V38">
        <f t="shared" si="16"/>
        <v>-3.2769870688317462</v>
      </c>
      <c r="W38">
        <f t="shared" si="17"/>
        <v>70.36471219151916</v>
      </c>
      <c r="X38" s="8">
        <f t="shared" si="18"/>
        <v>0.54394235213113307</v>
      </c>
      <c r="Y38" s="8">
        <f t="shared" si="19"/>
        <v>0.34848481826580208</v>
      </c>
      <c r="Z38" s="8">
        <f t="shared" si="20"/>
        <v>0.73939988599646411</v>
      </c>
      <c r="AA38" s="9">
        <f t="shared" si="21"/>
        <v>562.91769753215328</v>
      </c>
      <c r="AB38">
        <f t="shared" si="22"/>
        <v>152.72301293116834</v>
      </c>
      <c r="AC38">
        <f t="shared" si="23"/>
        <v>-141.81924676720791</v>
      </c>
      <c r="AD38">
        <f t="shared" si="24"/>
        <v>143.67017555525757</v>
      </c>
      <c r="AE38">
        <f t="shared" si="25"/>
        <v>-53.670175555257572</v>
      </c>
      <c r="AF38">
        <f t="shared" si="26"/>
        <v>4.2431123008763554E-3</v>
      </c>
      <c r="AG38">
        <f t="shared" si="27"/>
        <v>-53.665932442956695</v>
      </c>
      <c r="AH38">
        <f t="shared" si="28"/>
        <v>73.792854720928631</v>
      </c>
    </row>
    <row r="39" spans="4:34" x14ac:dyDescent="0.25">
      <c r="D39" s="2">
        <f t="shared" si="1"/>
        <v>43831</v>
      </c>
      <c r="E39" s="8">
        <f t="shared" si="29"/>
        <v>0.15416666666666673</v>
      </c>
      <c r="F39" s="3">
        <f t="shared" si="2"/>
        <v>2458849.9041666668</v>
      </c>
      <c r="G39" s="4">
        <f t="shared" si="3"/>
        <v>0.1999973762263324</v>
      </c>
      <c r="I39">
        <f t="shared" si="4"/>
        <v>280.52598025578754</v>
      </c>
      <c r="J39">
        <f t="shared" si="5"/>
        <v>7557.2447084919522</v>
      </c>
      <c r="K39">
        <f t="shared" si="6"/>
        <v>1.6700221642428546E-2</v>
      </c>
      <c r="L39">
        <f t="shared" si="7"/>
        <v>-9.3948829906640052E-2</v>
      </c>
      <c r="M39">
        <f t="shared" si="8"/>
        <v>280.43203142588089</v>
      </c>
      <c r="N39">
        <f t="shared" si="9"/>
        <v>357.15075966204586</v>
      </c>
      <c r="O39">
        <f t="shared" si="10"/>
        <v>0.9833207465916225</v>
      </c>
      <c r="P39">
        <f t="shared" si="11"/>
        <v>280.42161050842003</v>
      </c>
      <c r="Q39">
        <f t="shared" si="12"/>
        <v>23.436690309371116</v>
      </c>
      <c r="R39">
        <f t="shared" si="13"/>
        <v>23.436324388833004</v>
      </c>
      <c r="S39">
        <f t="shared" si="0"/>
        <v>-78.664627237076871</v>
      </c>
      <c r="T39">
        <f t="shared" si="14"/>
        <v>-23.027221941945935</v>
      </c>
      <c r="U39">
        <f t="shared" si="15"/>
        <v>4.30233263624007E-2</v>
      </c>
      <c r="V39">
        <f t="shared" si="16"/>
        <v>-3.2789564800489517</v>
      </c>
      <c r="W39">
        <f t="shared" si="17"/>
        <v>70.365058227856153</v>
      </c>
      <c r="X39" s="8">
        <f t="shared" si="18"/>
        <v>0.54394371977781175</v>
      </c>
      <c r="Y39" s="8">
        <f t="shared" si="19"/>
        <v>0.34848522470043353</v>
      </c>
      <c r="Z39" s="8">
        <f t="shared" si="20"/>
        <v>0.73940221485518998</v>
      </c>
      <c r="AA39" s="9">
        <f t="shared" si="21"/>
        <v>562.92046582284922</v>
      </c>
      <c r="AB39">
        <f t="shared" si="22"/>
        <v>158.72104351995114</v>
      </c>
      <c r="AC39">
        <f t="shared" si="23"/>
        <v>-140.31973912001223</v>
      </c>
      <c r="AD39">
        <f t="shared" si="24"/>
        <v>142.56317887002396</v>
      </c>
      <c r="AE39">
        <f t="shared" si="25"/>
        <v>-52.563178870023961</v>
      </c>
      <c r="AF39">
        <f t="shared" si="26"/>
        <v>4.4173766457585271E-3</v>
      </c>
      <c r="AG39">
        <f t="shared" si="27"/>
        <v>-52.558761493378199</v>
      </c>
      <c r="AH39">
        <f t="shared" si="28"/>
        <v>75.165947320519308</v>
      </c>
    </row>
    <row r="40" spans="4:34" x14ac:dyDescent="0.25">
      <c r="D40" s="2">
        <f t="shared" si="1"/>
        <v>43831</v>
      </c>
      <c r="E40" s="8">
        <f t="shared" si="29"/>
        <v>0.15833333333333341</v>
      </c>
      <c r="F40" s="3">
        <f t="shared" si="2"/>
        <v>2458849.9083333332</v>
      </c>
      <c r="G40" s="4">
        <f t="shared" si="3"/>
        <v>0.19999749030344172</v>
      </c>
      <c r="I40">
        <f t="shared" si="4"/>
        <v>280.53008711955772</v>
      </c>
      <c r="J40">
        <f t="shared" si="5"/>
        <v>7557.2488151595408</v>
      </c>
      <c r="K40">
        <f t="shared" si="6"/>
        <v>1.6700221637627306E-2</v>
      </c>
      <c r="L40">
        <f t="shared" si="7"/>
        <v>-9.3808917065240513E-2</v>
      </c>
      <c r="M40">
        <f t="shared" si="8"/>
        <v>280.43627820249247</v>
      </c>
      <c r="N40">
        <f t="shared" si="9"/>
        <v>357.15500624247579</v>
      </c>
      <c r="O40">
        <f t="shared" si="10"/>
        <v>0.98332068713243759</v>
      </c>
      <c r="P40">
        <f t="shared" si="11"/>
        <v>280.42585728240056</v>
      </c>
      <c r="Q40">
        <f t="shared" si="12"/>
        <v>23.436690307887638</v>
      </c>
      <c r="R40">
        <f t="shared" si="13"/>
        <v>23.436324397106617</v>
      </c>
      <c r="S40">
        <f t="shared" si="0"/>
        <v>-78.660026911216491</v>
      </c>
      <c r="T40">
        <f t="shared" si="14"/>
        <v>-23.02688989472145</v>
      </c>
      <c r="U40">
        <f t="shared" si="15"/>
        <v>4.3023326393641252E-2</v>
      </c>
      <c r="V40">
        <f t="shared" si="16"/>
        <v>-3.2809258045168423</v>
      </c>
      <c r="W40">
        <f t="shared" si="17"/>
        <v>70.365404400416836</v>
      </c>
      <c r="X40" s="8">
        <f t="shared" si="18"/>
        <v>0.54394508736424774</v>
      </c>
      <c r="Y40" s="8">
        <f t="shared" si="19"/>
        <v>0.34848563069642319</v>
      </c>
      <c r="Z40" s="8">
        <f t="shared" si="20"/>
        <v>0.73940454403207223</v>
      </c>
      <c r="AA40" s="9">
        <f t="shared" si="21"/>
        <v>562.92323520333468</v>
      </c>
      <c r="AB40">
        <f t="shared" si="22"/>
        <v>164.71907419548327</v>
      </c>
      <c r="AC40">
        <f t="shared" si="23"/>
        <v>-138.82023145112919</v>
      </c>
      <c r="AD40">
        <f t="shared" si="24"/>
        <v>141.44926032307518</v>
      </c>
      <c r="AE40">
        <f t="shared" si="25"/>
        <v>-51.44926032307518</v>
      </c>
      <c r="AF40">
        <f t="shared" si="26"/>
        <v>4.5980139281928539E-3</v>
      </c>
      <c r="AG40">
        <f t="shared" si="27"/>
        <v>-51.444662309146985</v>
      </c>
      <c r="AH40">
        <f t="shared" si="28"/>
        <v>76.48947335636143</v>
      </c>
    </row>
    <row r="41" spans="4:34" x14ac:dyDescent="0.25">
      <c r="D41" s="2">
        <f t="shared" si="1"/>
        <v>43831</v>
      </c>
      <c r="E41" s="8">
        <f t="shared" si="29"/>
        <v>0.16250000000000009</v>
      </c>
      <c r="F41" s="3">
        <f t="shared" si="2"/>
        <v>2458849.9125000001</v>
      </c>
      <c r="G41" s="4">
        <f t="shared" si="3"/>
        <v>0.1999976043805638</v>
      </c>
      <c r="I41">
        <f t="shared" si="4"/>
        <v>280.53419398378537</v>
      </c>
      <c r="J41">
        <f t="shared" si="5"/>
        <v>7557.2529218275877</v>
      </c>
      <c r="K41">
        <f t="shared" si="6"/>
        <v>1.6700221632826064E-2</v>
      </c>
      <c r="L41">
        <f t="shared" si="7"/>
        <v>-9.3669003695133382E-2</v>
      </c>
      <c r="M41">
        <f t="shared" si="8"/>
        <v>280.44052498009023</v>
      </c>
      <c r="N41">
        <f t="shared" si="9"/>
        <v>357.15925282389253</v>
      </c>
      <c r="O41">
        <f t="shared" si="10"/>
        <v>0.98332062776186624</v>
      </c>
      <c r="P41">
        <f t="shared" si="11"/>
        <v>280.43010405736732</v>
      </c>
      <c r="Q41">
        <f t="shared" si="12"/>
        <v>23.436690306404159</v>
      </c>
      <c r="R41">
        <f t="shared" si="13"/>
        <v>23.43632440538024</v>
      </c>
      <c r="S41">
        <f t="shared" si="0"/>
        <v>-78.655426606955189</v>
      </c>
      <c r="T41">
        <f t="shared" si="14"/>
        <v>-23.026557714450778</v>
      </c>
      <c r="U41">
        <f t="shared" si="15"/>
        <v>4.3023326424881839E-2</v>
      </c>
      <c r="V41">
        <f t="shared" si="16"/>
        <v>-3.2828950426383674</v>
      </c>
      <c r="W41">
        <f t="shared" si="17"/>
        <v>70.365750709272646</v>
      </c>
      <c r="X41" s="8">
        <f t="shared" si="18"/>
        <v>0.54394645489072102</v>
      </c>
      <c r="Y41" s="8">
        <f t="shared" si="19"/>
        <v>0.34848603625385255</v>
      </c>
      <c r="Z41" s="8">
        <f t="shared" si="20"/>
        <v>0.73940687352758949</v>
      </c>
      <c r="AA41" s="9">
        <f t="shared" si="21"/>
        <v>562.92600567418117</v>
      </c>
      <c r="AB41">
        <f t="shared" si="22"/>
        <v>170.71710495736176</v>
      </c>
      <c r="AC41">
        <f t="shared" si="23"/>
        <v>-137.32072376065958</v>
      </c>
      <c r="AD41">
        <f t="shared" si="24"/>
        <v>140.32924751231261</v>
      </c>
      <c r="AE41">
        <f t="shared" si="25"/>
        <v>-50.329247512312605</v>
      </c>
      <c r="AF41">
        <f t="shared" si="26"/>
        <v>4.7853728837794988E-3</v>
      </c>
      <c r="AG41">
        <f t="shared" si="27"/>
        <v>-50.324462139428825</v>
      </c>
      <c r="AH41">
        <f t="shared" si="28"/>
        <v>77.76769805713019</v>
      </c>
    </row>
    <row r="42" spans="4:34" x14ac:dyDescent="0.25">
      <c r="D42" s="2">
        <f t="shared" si="1"/>
        <v>43831</v>
      </c>
      <c r="E42" s="8">
        <f t="shared" si="29"/>
        <v>0.16666666666666677</v>
      </c>
      <c r="F42" s="3">
        <f t="shared" si="2"/>
        <v>2458849.9166666665</v>
      </c>
      <c r="G42" s="4">
        <f t="shared" si="3"/>
        <v>0.19999771845767314</v>
      </c>
      <c r="I42">
        <f t="shared" si="4"/>
        <v>280.53830084755555</v>
      </c>
      <c r="J42">
        <f t="shared" si="5"/>
        <v>7557.2570284951771</v>
      </c>
      <c r="K42">
        <f t="shared" si="6"/>
        <v>1.6700221628024824E-2</v>
      </c>
      <c r="L42">
        <f t="shared" si="7"/>
        <v>-9.3529089828319437E-2</v>
      </c>
      <c r="M42">
        <f t="shared" si="8"/>
        <v>280.44477175772721</v>
      </c>
      <c r="N42">
        <f t="shared" si="9"/>
        <v>357.16349940534838</v>
      </c>
      <c r="O42">
        <f t="shared" si="10"/>
        <v>0.98332056847992155</v>
      </c>
      <c r="P42">
        <f t="shared" si="11"/>
        <v>280.43435083237335</v>
      </c>
      <c r="Q42">
        <f t="shared" si="12"/>
        <v>23.436690304920681</v>
      </c>
      <c r="R42">
        <f t="shared" si="13"/>
        <v>23.436324413653864</v>
      </c>
      <c r="S42">
        <f t="shared" si="0"/>
        <v>-78.650826325327216</v>
      </c>
      <c r="T42">
        <f t="shared" si="14"/>
        <v>-23.026225401210727</v>
      </c>
      <c r="U42">
        <f t="shared" si="15"/>
        <v>4.3023326456122411E-2</v>
      </c>
      <c r="V42">
        <f t="shared" si="16"/>
        <v>-3.2848641939376497</v>
      </c>
      <c r="W42">
        <f t="shared" si="17"/>
        <v>70.366097154340707</v>
      </c>
      <c r="X42" s="8">
        <f t="shared" si="18"/>
        <v>0.5439478223569012</v>
      </c>
      <c r="Y42" s="8">
        <f t="shared" si="19"/>
        <v>0.34848644137262147</v>
      </c>
      <c r="Z42" s="8">
        <f t="shared" si="20"/>
        <v>0.73940920334118099</v>
      </c>
      <c r="AA42" s="9">
        <f t="shared" si="21"/>
        <v>562.92877723472566</v>
      </c>
      <c r="AB42">
        <f t="shared" si="22"/>
        <v>176.71513580606251</v>
      </c>
      <c r="AC42">
        <f t="shared" si="23"/>
        <v>-135.82121604848436</v>
      </c>
      <c r="AD42">
        <f t="shared" si="24"/>
        <v>139.2038918386109</v>
      </c>
      <c r="AE42">
        <f t="shared" si="25"/>
        <v>-49.2038918386109</v>
      </c>
      <c r="AF42">
        <f t="shared" si="26"/>
        <v>4.9798464908958652E-3</v>
      </c>
      <c r="AG42">
        <f t="shared" si="27"/>
        <v>-49.198911992120003</v>
      </c>
      <c r="AH42">
        <f t="shared" si="28"/>
        <v>79.004504695139985</v>
      </c>
    </row>
    <row r="43" spans="4:34" x14ac:dyDescent="0.25">
      <c r="D43" s="2">
        <f t="shared" si="1"/>
        <v>43831</v>
      </c>
      <c r="E43" s="8">
        <f t="shared" si="29"/>
        <v>0.17083333333333345</v>
      </c>
      <c r="F43" s="3">
        <f t="shared" si="2"/>
        <v>2458849.9208333334</v>
      </c>
      <c r="G43" s="4">
        <f t="shared" si="3"/>
        <v>0.19999783253479522</v>
      </c>
      <c r="I43">
        <f t="shared" si="4"/>
        <v>280.54240771178502</v>
      </c>
      <c r="J43">
        <f t="shared" si="5"/>
        <v>7557.261135163224</v>
      </c>
      <c r="K43">
        <f t="shared" si="6"/>
        <v>1.6700221623223582E-2</v>
      </c>
      <c r="L43">
        <f t="shared" si="7"/>
        <v>-9.338917543443917E-2</v>
      </c>
      <c r="M43">
        <f t="shared" si="8"/>
        <v>280.44901853635059</v>
      </c>
      <c r="N43">
        <f t="shared" si="9"/>
        <v>357.1677459877892</v>
      </c>
      <c r="O43">
        <f t="shared" si="10"/>
        <v>0.98332050928659087</v>
      </c>
      <c r="P43">
        <f t="shared" si="11"/>
        <v>280.43859760836591</v>
      </c>
      <c r="Q43">
        <f t="shared" si="12"/>
        <v>23.436690303437199</v>
      </c>
      <c r="R43">
        <f t="shared" si="13"/>
        <v>23.436324421927495</v>
      </c>
      <c r="S43">
        <f t="shared" si="0"/>
        <v>-78.646226065315176</v>
      </c>
      <c r="T43">
        <f t="shared" si="14"/>
        <v>-23.02589295492994</v>
      </c>
      <c r="U43">
        <f t="shared" si="15"/>
        <v>4.3023326487363019E-2</v>
      </c>
      <c r="V43">
        <f t="shared" si="16"/>
        <v>-3.2868332588169515</v>
      </c>
      <c r="W43">
        <f t="shared" si="17"/>
        <v>70.366443735692528</v>
      </c>
      <c r="X43" s="8">
        <f t="shared" si="18"/>
        <v>0.54394918976306728</v>
      </c>
      <c r="Y43" s="8">
        <f t="shared" si="19"/>
        <v>0.34848684605281022</v>
      </c>
      <c r="Z43" s="8">
        <f t="shared" si="20"/>
        <v>0.73941153347332433</v>
      </c>
      <c r="AA43" s="9">
        <f t="shared" si="21"/>
        <v>562.93154988554022</v>
      </c>
      <c r="AB43">
        <f t="shared" si="22"/>
        <v>182.71316674118322</v>
      </c>
      <c r="AC43">
        <f t="shared" si="23"/>
        <v>-134.32170831470421</v>
      </c>
      <c r="AD43">
        <f t="shared" si="24"/>
        <v>138.07387798609591</v>
      </c>
      <c r="AE43">
        <f t="shared" si="25"/>
        <v>-48.073877986095908</v>
      </c>
      <c r="AF43">
        <f t="shared" si="26"/>
        <v>5.1818752843561426E-3</v>
      </c>
      <c r="AG43">
        <f t="shared" si="27"/>
        <v>-48.068696110811551</v>
      </c>
      <c r="AH43">
        <f t="shared" si="28"/>
        <v>80.203432783660219</v>
      </c>
    </row>
    <row r="44" spans="4:34" x14ac:dyDescent="0.25">
      <c r="D44" s="2">
        <f t="shared" si="1"/>
        <v>43831</v>
      </c>
      <c r="E44" s="8">
        <f t="shared" si="29"/>
        <v>0.17500000000000013</v>
      </c>
      <c r="F44" s="3">
        <f t="shared" si="2"/>
        <v>2458849.9249999998</v>
      </c>
      <c r="G44" s="4">
        <f t="shared" si="3"/>
        <v>0.19999794661190456</v>
      </c>
      <c r="I44">
        <f t="shared" si="4"/>
        <v>280.54651457555519</v>
      </c>
      <c r="J44">
        <f t="shared" si="5"/>
        <v>7557.2652418308144</v>
      </c>
      <c r="K44">
        <f t="shared" si="6"/>
        <v>1.6700221618422339E-2</v>
      </c>
      <c r="L44">
        <f t="shared" si="7"/>
        <v>-9.3249260545271759E-2</v>
      </c>
      <c r="M44">
        <f t="shared" si="8"/>
        <v>280.4532653150099</v>
      </c>
      <c r="N44">
        <f t="shared" si="9"/>
        <v>357.17199257026914</v>
      </c>
      <c r="O44">
        <f t="shared" si="10"/>
        <v>0.98332045018188774</v>
      </c>
      <c r="P44">
        <f t="shared" si="11"/>
        <v>280.44284438439439</v>
      </c>
      <c r="Q44">
        <f t="shared" si="12"/>
        <v>23.436690301953721</v>
      </c>
      <c r="R44">
        <f t="shared" si="13"/>
        <v>23.436324430201129</v>
      </c>
      <c r="S44">
        <f t="shared" si="0"/>
        <v>-78.641625827957327</v>
      </c>
      <c r="T44">
        <f t="shared" si="14"/>
        <v>-23.025560375685561</v>
      </c>
      <c r="U44">
        <f t="shared" si="15"/>
        <v>4.3023326518603654E-2</v>
      </c>
      <c r="V44">
        <f t="shared" si="16"/>
        <v>-3.2888022368002012</v>
      </c>
      <c r="W44">
        <f t="shared" si="17"/>
        <v>70.366790453244889</v>
      </c>
      <c r="X44" s="8">
        <f t="shared" si="18"/>
        <v>0.54395055710888895</v>
      </c>
      <c r="Y44" s="8">
        <f t="shared" si="19"/>
        <v>0.34848725029431982</v>
      </c>
      <c r="Z44" s="8">
        <f t="shared" si="20"/>
        <v>0.73941386392345809</v>
      </c>
      <c r="AA44" s="9">
        <f t="shared" si="21"/>
        <v>562.93432362595911</v>
      </c>
      <c r="AB44">
        <f t="shared" si="22"/>
        <v>188.71119776319998</v>
      </c>
      <c r="AC44">
        <f t="shared" si="23"/>
        <v>-132.82220055920001</v>
      </c>
      <c r="AD44">
        <f t="shared" si="24"/>
        <v>136.93983218210255</v>
      </c>
      <c r="AE44">
        <f t="shared" si="25"/>
        <v>-46.939832182102549</v>
      </c>
      <c r="AF44">
        <f t="shared" si="26"/>
        <v>5.391951397243174E-3</v>
      </c>
      <c r="AG44">
        <f t="shared" si="27"/>
        <v>-46.934440230705306</v>
      </c>
      <c r="AH44">
        <f t="shared" si="28"/>
        <v>81.367712837286433</v>
      </c>
    </row>
    <row r="45" spans="4:34" x14ac:dyDescent="0.25">
      <c r="D45" s="2">
        <f t="shared" si="1"/>
        <v>43831</v>
      </c>
      <c r="E45" s="8">
        <f t="shared" si="29"/>
        <v>0.17916666666666681</v>
      </c>
      <c r="F45" s="3">
        <f t="shared" si="2"/>
        <v>2458849.9291666667</v>
      </c>
      <c r="G45" s="4">
        <f t="shared" si="3"/>
        <v>0.19999806068902662</v>
      </c>
      <c r="I45">
        <f t="shared" si="4"/>
        <v>280.55062143978193</v>
      </c>
      <c r="J45">
        <f t="shared" si="5"/>
        <v>7557.2693484988613</v>
      </c>
      <c r="K45">
        <f t="shared" si="6"/>
        <v>1.67002216136211E-2</v>
      </c>
      <c r="L45">
        <f t="shared" si="7"/>
        <v>-9.3109345130623813E-2</v>
      </c>
      <c r="M45">
        <f t="shared" si="8"/>
        <v>280.45751209465129</v>
      </c>
      <c r="N45">
        <f t="shared" si="9"/>
        <v>357.17623915373042</v>
      </c>
      <c r="O45">
        <f t="shared" si="10"/>
        <v>0.98332039116579939</v>
      </c>
      <c r="P45">
        <f t="shared" si="11"/>
        <v>280.44709116140507</v>
      </c>
      <c r="Q45">
        <f t="shared" si="12"/>
        <v>23.436690300470243</v>
      </c>
      <c r="R45">
        <f t="shared" si="13"/>
        <v>23.436324438474774</v>
      </c>
      <c r="S45">
        <f t="shared" si="0"/>
        <v>-78.637025612237323</v>
      </c>
      <c r="T45">
        <f t="shared" si="14"/>
        <v>-23.025227663406259</v>
      </c>
      <c r="U45">
        <f t="shared" si="15"/>
        <v>4.3023326549844317E-2</v>
      </c>
      <c r="V45">
        <f t="shared" si="16"/>
        <v>-3.2907711282885663</v>
      </c>
      <c r="W45">
        <f t="shared" si="17"/>
        <v>70.367137307069299</v>
      </c>
      <c r="X45" s="8">
        <f t="shared" si="18"/>
        <v>0.54395192439464479</v>
      </c>
      <c r="Y45" s="8">
        <f t="shared" si="19"/>
        <v>0.34848765409723004</v>
      </c>
      <c r="Z45" s="8">
        <f t="shared" si="20"/>
        <v>0.73941619469205955</v>
      </c>
      <c r="AA45" s="9">
        <f t="shared" si="21"/>
        <v>562.93709845655439</v>
      </c>
      <c r="AB45">
        <f t="shared" si="22"/>
        <v>194.70922887171167</v>
      </c>
      <c r="AC45">
        <f t="shared" si="23"/>
        <v>-131.32269278207207</v>
      </c>
      <c r="AD45">
        <f t="shared" si="24"/>
        <v>135.80232940132026</v>
      </c>
      <c r="AE45">
        <f t="shared" si="25"/>
        <v>-45.802329401320264</v>
      </c>
      <c r="AF45">
        <f t="shared" si="26"/>
        <v>5.6106234152762313E-3</v>
      </c>
      <c r="AG45">
        <f t="shared" si="27"/>
        <v>-45.796718777904985</v>
      </c>
      <c r="AH45">
        <f t="shared" si="28"/>
        <v>82.500297822254936</v>
      </c>
    </row>
    <row r="46" spans="4:34" x14ac:dyDescent="0.25">
      <c r="D46" s="2">
        <f t="shared" si="1"/>
        <v>43831</v>
      </c>
      <c r="E46" s="8">
        <f t="shared" si="29"/>
        <v>0.18333333333333349</v>
      </c>
      <c r="F46" s="3">
        <f t="shared" si="2"/>
        <v>2458849.9333333331</v>
      </c>
      <c r="G46" s="4">
        <f t="shared" si="3"/>
        <v>0.19999817476613596</v>
      </c>
      <c r="I46">
        <f t="shared" si="4"/>
        <v>280.55472830355211</v>
      </c>
      <c r="J46">
        <f t="shared" si="5"/>
        <v>7557.2734551664498</v>
      </c>
      <c r="K46">
        <f t="shared" si="6"/>
        <v>1.6700221608819857E-2</v>
      </c>
      <c r="L46">
        <f t="shared" si="7"/>
        <v>-9.2969429222274802E-2</v>
      </c>
      <c r="M46">
        <f t="shared" si="8"/>
        <v>280.46175887432986</v>
      </c>
      <c r="N46">
        <f t="shared" si="9"/>
        <v>357.18048573722717</v>
      </c>
      <c r="O46">
        <f t="shared" si="10"/>
        <v>0.98332033223833915</v>
      </c>
      <c r="P46">
        <f t="shared" si="11"/>
        <v>280.45133793845304</v>
      </c>
      <c r="Q46">
        <f t="shared" si="12"/>
        <v>23.436690298986765</v>
      </c>
      <c r="R46">
        <f t="shared" si="13"/>
        <v>23.436324446748419</v>
      </c>
      <c r="S46">
        <f t="shared" si="0"/>
        <v>-78.632425419187314</v>
      </c>
      <c r="T46">
        <f t="shared" si="14"/>
        <v>-23.024894818168807</v>
      </c>
      <c r="U46">
        <f t="shared" si="15"/>
        <v>4.3023326581084979E-2</v>
      </c>
      <c r="V46">
        <f t="shared" si="16"/>
        <v>-3.292739932807847</v>
      </c>
      <c r="W46">
        <f t="shared" si="17"/>
        <v>70.367484297082896</v>
      </c>
      <c r="X46" s="8">
        <f t="shared" si="18"/>
        <v>0.54395329162000539</v>
      </c>
      <c r="Y46" s="8">
        <f t="shared" si="19"/>
        <v>0.34848805746144179</v>
      </c>
      <c r="Z46" s="8">
        <f t="shared" si="20"/>
        <v>0.73941852577856904</v>
      </c>
      <c r="AA46" s="9">
        <f t="shared" si="21"/>
        <v>562.93987437666317</v>
      </c>
      <c r="AB46">
        <f t="shared" si="22"/>
        <v>200.70726006719241</v>
      </c>
      <c r="AC46">
        <f t="shared" si="23"/>
        <v>-129.82318498320188</v>
      </c>
      <c r="AD46">
        <f t="shared" si="24"/>
        <v>134.66189965687514</v>
      </c>
      <c r="AE46">
        <f t="shared" si="25"/>
        <v>-44.661899656875136</v>
      </c>
      <c r="AF46">
        <f t="shared" si="26"/>
        <v>5.8385021506011372E-3</v>
      </c>
      <c r="AG46">
        <f t="shared" si="27"/>
        <v>-44.656061154724533</v>
      </c>
      <c r="AH46">
        <f t="shared" si="28"/>
        <v>83.603891497056281</v>
      </c>
    </row>
    <row r="47" spans="4:34" x14ac:dyDescent="0.25">
      <c r="D47" s="2">
        <f t="shared" si="1"/>
        <v>43831</v>
      </c>
      <c r="E47" s="8">
        <f t="shared" si="29"/>
        <v>0.18750000000000017</v>
      </c>
      <c r="F47" s="3">
        <f t="shared" si="2"/>
        <v>2458849.9375</v>
      </c>
      <c r="G47" s="4">
        <f t="shared" si="3"/>
        <v>0.19999828884325804</v>
      </c>
      <c r="I47">
        <f t="shared" si="4"/>
        <v>280.55883516778158</v>
      </c>
      <c r="J47">
        <f t="shared" si="5"/>
        <v>7557.2775618344976</v>
      </c>
      <c r="K47">
        <f t="shared" si="6"/>
        <v>1.6700221604018618E-2</v>
      </c>
      <c r="L47">
        <f t="shared" si="7"/>
        <v>-9.2829512789864677E-2</v>
      </c>
      <c r="M47">
        <f t="shared" si="8"/>
        <v>280.4660056549917</v>
      </c>
      <c r="N47">
        <f t="shared" si="9"/>
        <v>357.184732321708</v>
      </c>
      <c r="O47">
        <f t="shared" si="10"/>
        <v>0.98332027339949424</v>
      </c>
      <c r="P47">
        <f t="shared" si="11"/>
        <v>280.45558471648428</v>
      </c>
      <c r="Q47">
        <f t="shared" si="12"/>
        <v>23.436690297503286</v>
      </c>
      <c r="R47">
        <f t="shared" si="13"/>
        <v>23.436324455022074</v>
      </c>
      <c r="S47">
        <f t="shared" si="0"/>
        <v>-78.627825247791108</v>
      </c>
      <c r="T47">
        <f t="shared" si="14"/>
        <v>-23.024561839901814</v>
      </c>
      <c r="U47">
        <f t="shared" si="15"/>
        <v>4.3023326612325684E-2</v>
      </c>
      <c r="V47">
        <f t="shared" si="16"/>
        <v>-3.2947086507599312</v>
      </c>
      <c r="W47">
        <f t="shared" si="17"/>
        <v>70.367831423357259</v>
      </c>
      <c r="X47" s="8">
        <f t="shared" si="18"/>
        <v>0.54395465878524996</v>
      </c>
      <c r="Y47" s="8">
        <f t="shared" si="19"/>
        <v>0.34848846038703535</v>
      </c>
      <c r="Z47" s="8">
        <f t="shared" si="20"/>
        <v>0.73942085718346462</v>
      </c>
      <c r="AA47" s="9">
        <f t="shared" si="21"/>
        <v>562.94265138685807</v>
      </c>
      <c r="AB47">
        <f t="shared" si="22"/>
        <v>206.70529134924027</v>
      </c>
      <c r="AC47">
        <f t="shared" si="23"/>
        <v>-128.32367716268993</v>
      </c>
      <c r="AD47">
        <f t="shared" si="24"/>
        <v>133.519033503668</v>
      </c>
      <c r="AE47">
        <f t="shared" si="25"/>
        <v>-43.519033503667998</v>
      </c>
      <c r="AF47">
        <f t="shared" si="26"/>
        <v>6.0762674683272327E-3</v>
      </c>
      <c r="AG47">
        <f t="shared" si="27"/>
        <v>-43.512957236199668</v>
      </c>
      <c r="AH47">
        <f t="shared" si="28"/>
        <v>84.680973872983373</v>
      </c>
    </row>
    <row r="48" spans="4:34" x14ac:dyDescent="0.25">
      <c r="D48" s="2">
        <f t="shared" si="1"/>
        <v>43831</v>
      </c>
      <c r="E48" s="8">
        <f t="shared" si="29"/>
        <v>0.19166666666666685</v>
      </c>
      <c r="F48" s="3">
        <f t="shared" si="2"/>
        <v>2458849.9416666669</v>
      </c>
      <c r="G48" s="4">
        <f t="shared" si="3"/>
        <v>0.19999840292038013</v>
      </c>
      <c r="I48">
        <f t="shared" si="4"/>
        <v>280.56294203201105</v>
      </c>
      <c r="J48">
        <f t="shared" si="5"/>
        <v>7557.2816685025446</v>
      </c>
      <c r="K48">
        <f t="shared" si="6"/>
        <v>1.6700221599217375E-2</v>
      </c>
      <c r="L48">
        <f t="shared" si="7"/>
        <v>-9.2689595849749049E-2</v>
      </c>
      <c r="M48">
        <f t="shared" si="8"/>
        <v>280.47025243616127</v>
      </c>
      <c r="N48">
        <f t="shared" si="9"/>
        <v>357.1889789066945</v>
      </c>
      <c r="O48">
        <f t="shared" si="10"/>
        <v>0.98332021464927177</v>
      </c>
      <c r="P48">
        <f t="shared" si="11"/>
        <v>280.45983149502337</v>
      </c>
      <c r="Q48">
        <f t="shared" si="12"/>
        <v>23.436690296019808</v>
      </c>
      <c r="R48">
        <f t="shared" si="13"/>
        <v>23.436324463295733</v>
      </c>
      <c r="S48">
        <f t="shared" si="0"/>
        <v>-78.623225098572306</v>
      </c>
      <c r="T48">
        <f t="shared" si="14"/>
        <v>-23.02422872864528</v>
      </c>
      <c r="U48">
        <f t="shared" si="15"/>
        <v>4.3023326643566402E-2</v>
      </c>
      <c r="V48">
        <f t="shared" si="16"/>
        <v>-3.296677281888019</v>
      </c>
      <c r="W48">
        <f t="shared" si="17"/>
        <v>70.368178685847866</v>
      </c>
      <c r="X48" s="8">
        <f t="shared" si="18"/>
        <v>0.54395602589019998</v>
      </c>
      <c r="Y48" s="8">
        <f t="shared" si="19"/>
        <v>0.34848886287395592</v>
      </c>
      <c r="Z48" s="8">
        <f t="shared" si="20"/>
        <v>0.73942318890644398</v>
      </c>
      <c r="AA48" s="9">
        <f t="shared" si="21"/>
        <v>562.94542948678293</v>
      </c>
      <c r="AB48">
        <f t="shared" si="22"/>
        <v>212.70332271811225</v>
      </c>
      <c r="AC48">
        <f t="shared" si="23"/>
        <v>-126.82416932047194</v>
      </c>
      <c r="AD48">
        <f t="shared" si="24"/>
        <v>132.37418686124917</v>
      </c>
      <c r="AE48">
        <f t="shared" si="25"/>
        <v>-42.374186861249171</v>
      </c>
      <c r="AF48">
        <f t="shared" si="26"/>
        <v>6.324676331602685E-3</v>
      </c>
      <c r="AG48">
        <f t="shared" si="27"/>
        <v>-42.36786218491757</v>
      </c>
      <c r="AH48">
        <f t="shared" si="28"/>
        <v>85.733824043014351</v>
      </c>
    </row>
    <row r="49" spans="4:34" x14ac:dyDescent="0.25">
      <c r="D49" s="2">
        <f t="shared" si="1"/>
        <v>43831</v>
      </c>
      <c r="E49" s="8">
        <f t="shared" si="29"/>
        <v>0.19583333333333353</v>
      </c>
      <c r="F49" s="3">
        <f t="shared" si="2"/>
        <v>2458849.9458333333</v>
      </c>
      <c r="G49" s="4">
        <f t="shared" si="3"/>
        <v>0.19999851699748947</v>
      </c>
      <c r="I49">
        <f t="shared" si="4"/>
        <v>280.56704889577941</v>
      </c>
      <c r="J49">
        <f t="shared" si="5"/>
        <v>7557.2857751701349</v>
      </c>
      <c r="K49">
        <f t="shared" si="6"/>
        <v>1.6700221594416136E-2</v>
      </c>
      <c r="L49">
        <f t="shared" si="7"/>
        <v>-9.2549678418283696E-2</v>
      </c>
      <c r="M49">
        <f t="shared" si="8"/>
        <v>280.47449921736114</v>
      </c>
      <c r="N49">
        <f t="shared" si="9"/>
        <v>357.19322549171648</v>
      </c>
      <c r="O49">
        <f t="shared" si="10"/>
        <v>0.9833201559876783</v>
      </c>
      <c r="P49">
        <f t="shared" si="11"/>
        <v>280.46407827359275</v>
      </c>
      <c r="Q49">
        <f t="shared" si="12"/>
        <v>23.43669029453633</v>
      </c>
      <c r="R49">
        <f t="shared" si="13"/>
        <v>23.436324471569396</v>
      </c>
      <c r="S49">
        <f t="shared" si="0"/>
        <v>-78.618624972056921</v>
      </c>
      <c r="T49">
        <f t="shared" si="14"/>
        <v>-23.023895484439464</v>
      </c>
      <c r="U49">
        <f t="shared" si="15"/>
        <v>4.3023326674807141E-2</v>
      </c>
      <c r="V49">
        <f t="shared" si="16"/>
        <v>-3.2986458259347473</v>
      </c>
      <c r="W49">
        <f t="shared" si="17"/>
        <v>70.368526084509881</v>
      </c>
      <c r="X49" s="8">
        <f t="shared" si="18"/>
        <v>0.54395739293467693</v>
      </c>
      <c r="Y49" s="8">
        <f t="shared" si="19"/>
        <v>0.34848926492214949</v>
      </c>
      <c r="Z49" s="8">
        <f t="shared" si="20"/>
        <v>0.73942552094720437</v>
      </c>
      <c r="AA49" s="9">
        <f t="shared" si="21"/>
        <v>562.94820867607905</v>
      </c>
      <c r="AB49">
        <f t="shared" si="22"/>
        <v>218.70135417406556</v>
      </c>
      <c r="AC49">
        <f t="shared" si="23"/>
        <v>-125.32466145648361</v>
      </c>
      <c r="AD49">
        <f t="shared" si="24"/>
        <v>131.22778524987362</v>
      </c>
      <c r="AE49">
        <f t="shared" si="25"/>
        <v>-41.227785249873619</v>
      </c>
      <c r="AF49">
        <f t="shared" si="26"/>
        <v>6.5845722701170072E-3</v>
      </c>
      <c r="AG49">
        <f t="shared" si="27"/>
        <v>-41.221200677603505</v>
      </c>
      <c r="AH49">
        <f t="shared" si="28"/>
        <v>86.764540621941876</v>
      </c>
    </row>
    <row r="50" spans="4:34" x14ac:dyDescent="0.25">
      <c r="D50" s="2">
        <f t="shared" si="1"/>
        <v>43831</v>
      </c>
      <c r="E50" s="8">
        <f t="shared" si="29"/>
        <v>0.20000000000000021</v>
      </c>
      <c r="F50" s="3">
        <f t="shared" si="2"/>
        <v>2458849.9500000002</v>
      </c>
      <c r="G50" s="4">
        <f t="shared" si="3"/>
        <v>0.19999863107461152</v>
      </c>
      <c r="I50">
        <f t="shared" si="4"/>
        <v>280.57115576000797</v>
      </c>
      <c r="J50">
        <f t="shared" si="5"/>
        <v>7557.2898818381809</v>
      </c>
      <c r="K50">
        <f t="shared" si="6"/>
        <v>1.6700221589614893E-2</v>
      </c>
      <c r="L50">
        <f t="shared" si="7"/>
        <v>-9.2409760465052851E-2</v>
      </c>
      <c r="M50">
        <f t="shared" si="8"/>
        <v>280.47874599954292</v>
      </c>
      <c r="N50">
        <f t="shared" si="9"/>
        <v>357.19747207771616</v>
      </c>
      <c r="O50">
        <f t="shared" si="10"/>
        <v>0.98332009741470128</v>
      </c>
      <c r="P50">
        <f t="shared" si="11"/>
        <v>280.46832505314421</v>
      </c>
      <c r="Q50">
        <f t="shared" si="12"/>
        <v>23.436690293052852</v>
      </c>
      <c r="R50">
        <f t="shared" si="13"/>
        <v>23.436324479843066</v>
      </c>
      <c r="S50">
        <f t="shared" si="0"/>
        <v>-78.614024867222454</v>
      </c>
      <c r="T50">
        <f t="shared" si="14"/>
        <v>-23.023562107212424</v>
      </c>
      <c r="U50">
        <f t="shared" si="15"/>
        <v>4.3023326706047894E-2</v>
      </c>
      <c r="V50">
        <f t="shared" si="16"/>
        <v>-3.3006142833040188</v>
      </c>
      <c r="W50">
        <f t="shared" si="17"/>
        <v>70.368873619415481</v>
      </c>
      <c r="X50" s="8">
        <f t="shared" si="18"/>
        <v>0.54395875991896103</v>
      </c>
      <c r="Y50" s="8">
        <f t="shared" si="19"/>
        <v>0.34848966653169577</v>
      </c>
      <c r="Z50" s="8">
        <f t="shared" si="20"/>
        <v>0.73942785330622629</v>
      </c>
      <c r="AA50" s="9">
        <f t="shared" si="21"/>
        <v>562.95098895532385</v>
      </c>
      <c r="AB50">
        <f t="shared" si="22"/>
        <v>224.69938571669627</v>
      </c>
      <c r="AC50">
        <f t="shared" si="23"/>
        <v>-123.82515357082593</v>
      </c>
      <c r="AD50">
        <f t="shared" si="24"/>
        <v>130.08022751973812</v>
      </c>
      <c r="AE50">
        <f t="shared" si="25"/>
        <v>-40.080227519738116</v>
      </c>
      <c r="AF50">
        <f t="shared" si="26"/>
        <v>6.8568965254890745E-3</v>
      </c>
      <c r="AG50">
        <f t="shared" si="27"/>
        <v>-40.073370623212625</v>
      </c>
      <c r="AH50">
        <f t="shared" si="28"/>
        <v>87.775060034303124</v>
      </c>
    </row>
    <row r="51" spans="4:34" x14ac:dyDescent="0.25">
      <c r="D51" s="2">
        <f t="shared" si="1"/>
        <v>43831</v>
      </c>
      <c r="E51" s="8">
        <f t="shared" si="29"/>
        <v>0.20416666666666689</v>
      </c>
      <c r="F51" s="3">
        <f t="shared" si="2"/>
        <v>2458849.9541666666</v>
      </c>
      <c r="G51" s="4">
        <f t="shared" si="3"/>
        <v>0.19999874515172086</v>
      </c>
      <c r="I51">
        <f t="shared" si="4"/>
        <v>280.57526262377814</v>
      </c>
      <c r="J51">
        <f t="shared" si="5"/>
        <v>7557.2939885057704</v>
      </c>
      <c r="K51">
        <f t="shared" si="6"/>
        <v>1.6700221584813654E-2</v>
      </c>
      <c r="L51">
        <f t="shared" si="7"/>
        <v>-9.2269842022058401E-2</v>
      </c>
      <c r="M51">
        <f t="shared" si="8"/>
        <v>280.48299278175608</v>
      </c>
      <c r="N51">
        <f t="shared" si="9"/>
        <v>357.20171866374858</v>
      </c>
      <c r="O51">
        <f t="shared" si="10"/>
        <v>0.98332003893035402</v>
      </c>
      <c r="P51">
        <f t="shared" si="11"/>
        <v>280.47257183272706</v>
      </c>
      <c r="Q51">
        <f t="shared" si="12"/>
        <v>23.436690291569374</v>
      </c>
      <c r="R51">
        <f t="shared" si="13"/>
        <v>23.436324488116743</v>
      </c>
      <c r="S51">
        <f t="shared" si="0"/>
        <v>-78.609424785107322</v>
      </c>
      <c r="T51">
        <f t="shared" si="14"/>
        <v>-23.023228597041559</v>
      </c>
      <c r="U51">
        <f t="shared" si="15"/>
        <v>4.3023326737288668E-2</v>
      </c>
      <c r="V51">
        <f t="shared" si="16"/>
        <v>-3.3025826535189582</v>
      </c>
      <c r="W51">
        <f t="shared" si="17"/>
        <v>70.369221290481121</v>
      </c>
      <c r="X51" s="8">
        <f t="shared" si="18"/>
        <v>0.54396012684272155</v>
      </c>
      <c r="Y51" s="8">
        <f t="shared" si="19"/>
        <v>0.34849006770249624</v>
      </c>
      <c r="Z51" s="8">
        <f t="shared" si="20"/>
        <v>0.73943018598294685</v>
      </c>
      <c r="AA51" s="9">
        <f t="shared" si="21"/>
        <v>562.95377032384897</v>
      </c>
      <c r="AB51">
        <f t="shared" si="22"/>
        <v>230.69741734648136</v>
      </c>
      <c r="AC51">
        <f t="shared" si="23"/>
        <v>-122.32564566337966</v>
      </c>
      <c r="AD51">
        <f t="shared" si="24"/>
        <v>128.93188914218294</v>
      </c>
      <c r="AE51">
        <f t="shared" si="25"/>
        <v>-38.931889142182939</v>
      </c>
      <c r="AF51">
        <f t="shared" si="26"/>
        <v>7.1427011872060783E-3</v>
      </c>
      <c r="AG51">
        <f t="shared" si="27"/>
        <v>-38.924746440995733</v>
      </c>
      <c r="AH51">
        <f t="shared" si="28"/>
        <v>88.767172872158824</v>
      </c>
    </row>
    <row r="52" spans="4:34" x14ac:dyDescent="0.25">
      <c r="D52" s="2">
        <f t="shared" si="1"/>
        <v>43831</v>
      </c>
      <c r="E52" s="8">
        <f t="shared" si="29"/>
        <v>0.20833333333333356</v>
      </c>
      <c r="F52" s="3">
        <f t="shared" si="2"/>
        <v>2458849.9583333335</v>
      </c>
      <c r="G52" s="4">
        <f t="shared" si="3"/>
        <v>0.19999885922884295</v>
      </c>
      <c r="I52">
        <f t="shared" si="4"/>
        <v>280.57936948800761</v>
      </c>
      <c r="J52">
        <f t="shared" si="5"/>
        <v>7557.2980951738191</v>
      </c>
      <c r="K52">
        <f t="shared" si="6"/>
        <v>1.6700221580012411E-2</v>
      </c>
      <c r="L52">
        <f t="shared" si="7"/>
        <v>-9.2129923058717866E-2</v>
      </c>
      <c r="M52">
        <f t="shared" si="8"/>
        <v>280.48723956494888</v>
      </c>
      <c r="N52">
        <f t="shared" si="9"/>
        <v>357.20596525076053</v>
      </c>
      <c r="O52">
        <f t="shared" si="10"/>
        <v>0.98331998053462399</v>
      </c>
      <c r="P52">
        <f t="shared" si="11"/>
        <v>280.47681861328965</v>
      </c>
      <c r="Q52">
        <f t="shared" si="12"/>
        <v>23.436690290085895</v>
      </c>
      <c r="R52">
        <f t="shared" si="13"/>
        <v>23.436324496390423</v>
      </c>
      <c r="S52">
        <f t="shared" si="0"/>
        <v>-78.604824724692861</v>
      </c>
      <c r="T52">
        <f t="shared" si="14"/>
        <v>-23.022894953855133</v>
      </c>
      <c r="U52">
        <f t="shared" si="15"/>
        <v>4.302332676852947E-2</v>
      </c>
      <c r="V52">
        <f t="shared" si="16"/>
        <v>-3.3045509369828845</v>
      </c>
      <c r="W52">
        <f t="shared" si="17"/>
        <v>70.369569097778779</v>
      </c>
      <c r="X52" s="8">
        <f t="shared" si="18"/>
        <v>0.54396149370623814</v>
      </c>
      <c r="Y52" s="8">
        <f t="shared" si="19"/>
        <v>0.34849046843463038</v>
      </c>
      <c r="Z52" s="8">
        <f t="shared" si="20"/>
        <v>0.7394325189778459</v>
      </c>
      <c r="AA52" s="9">
        <f t="shared" si="21"/>
        <v>562.95655278223023</v>
      </c>
      <c r="AB52">
        <f t="shared" si="22"/>
        <v>236.69544906301746</v>
      </c>
      <c r="AC52">
        <f t="shared" si="23"/>
        <v>-120.82613773424563</v>
      </c>
      <c r="AD52">
        <f t="shared" si="24"/>
        <v>127.78312512271614</v>
      </c>
      <c r="AE52">
        <f t="shared" si="25"/>
        <v>-37.783125122716143</v>
      </c>
      <c r="AF52">
        <f t="shared" si="26"/>
        <v>7.4431647080302797E-3</v>
      </c>
      <c r="AG52">
        <f t="shared" si="27"/>
        <v>-37.775681958008114</v>
      </c>
      <c r="AH52">
        <f t="shared" si="28"/>
        <v>89.742538525079624</v>
      </c>
    </row>
    <row r="53" spans="4:34" x14ac:dyDescent="0.25">
      <c r="D53" s="2">
        <f t="shared" si="1"/>
        <v>43831</v>
      </c>
      <c r="E53" s="8">
        <f t="shared" si="29"/>
        <v>0.21250000000000024</v>
      </c>
      <c r="F53" s="3">
        <f t="shared" si="2"/>
        <v>2458849.9624999999</v>
      </c>
      <c r="G53" s="4">
        <f t="shared" si="3"/>
        <v>0.19999897330595229</v>
      </c>
      <c r="I53">
        <f t="shared" si="4"/>
        <v>280.58347635177688</v>
      </c>
      <c r="J53">
        <f t="shared" si="5"/>
        <v>7557.3022018414067</v>
      </c>
      <c r="K53">
        <f t="shared" si="6"/>
        <v>1.6700221575211172E-2</v>
      </c>
      <c r="L53">
        <f t="shared" si="7"/>
        <v>-9.1990003607199819E-2</v>
      </c>
      <c r="M53">
        <f t="shared" si="8"/>
        <v>280.4914863481697</v>
      </c>
      <c r="N53">
        <f t="shared" si="9"/>
        <v>357.21021183779976</v>
      </c>
      <c r="O53">
        <f t="shared" si="10"/>
        <v>0.98331992222752429</v>
      </c>
      <c r="P53">
        <f t="shared" si="11"/>
        <v>280.48106539388027</v>
      </c>
      <c r="Q53">
        <f t="shared" si="12"/>
        <v>23.436690288602417</v>
      </c>
      <c r="R53">
        <f t="shared" si="13"/>
        <v>23.436324504664107</v>
      </c>
      <c r="S53">
        <f t="shared" si="0"/>
        <v>-78.60022468701861</v>
      </c>
      <c r="T53">
        <f t="shared" si="14"/>
        <v>-23.02256117773069</v>
      </c>
      <c r="U53">
        <f t="shared" si="15"/>
        <v>4.3023326799770271E-2</v>
      </c>
      <c r="V53">
        <f t="shared" si="16"/>
        <v>-3.3065191332179968</v>
      </c>
      <c r="W53">
        <f t="shared" si="17"/>
        <v>70.369917041224738</v>
      </c>
      <c r="X53" s="8">
        <f t="shared" si="18"/>
        <v>0.54396286050917919</v>
      </c>
      <c r="Y53" s="8">
        <f t="shared" si="19"/>
        <v>0.34849086872799939</v>
      </c>
      <c r="Z53" s="8">
        <f t="shared" si="20"/>
        <v>0.73943485229035899</v>
      </c>
      <c r="AA53" s="9">
        <f t="shared" si="21"/>
        <v>562.95933632979791</v>
      </c>
      <c r="AB53">
        <f t="shared" si="22"/>
        <v>242.69348086678235</v>
      </c>
      <c r="AC53">
        <f t="shared" si="23"/>
        <v>-119.32662978330441</v>
      </c>
      <c r="AD53">
        <f t="shared" si="24"/>
        <v>126.6342725862045</v>
      </c>
      <c r="AE53">
        <f t="shared" si="25"/>
        <v>-36.634272586204503</v>
      </c>
      <c r="AF53">
        <f t="shared" si="26"/>
        <v>7.759610283365196E-3</v>
      </c>
      <c r="AG53">
        <f t="shared" si="27"/>
        <v>-36.626512975921138</v>
      </c>
      <c r="AH53">
        <f t="shared" si="28"/>
        <v>90.702698271142822</v>
      </c>
    </row>
    <row r="54" spans="4:34" x14ac:dyDescent="0.25">
      <c r="D54" s="2">
        <f t="shared" si="1"/>
        <v>43831</v>
      </c>
      <c r="E54" s="8">
        <f t="shared" si="29"/>
        <v>0.21666666666666692</v>
      </c>
      <c r="F54" s="3">
        <f t="shared" si="2"/>
        <v>2458849.9666666668</v>
      </c>
      <c r="G54" s="4">
        <f t="shared" si="3"/>
        <v>0.19999908738307434</v>
      </c>
      <c r="I54">
        <f t="shared" si="4"/>
        <v>280.58758321600453</v>
      </c>
      <c r="J54">
        <f t="shared" si="5"/>
        <v>7557.3063085094545</v>
      </c>
      <c r="K54">
        <f t="shared" si="6"/>
        <v>1.6700221570409929E-2</v>
      </c>
      <c r="L54">
        <f t="shared" si="7"/>
        <v>-9.1850083636921612E-2</v>
      </c>
      <c r="M54">
        <f t="shared" si="8"/>
        <v>280.4957331323676</v>
      </c>
      <c r="N54">
        <f t="shared" si="9"/>
        <v>357.21445842581761</v>
      </c>
      <c r="O54">
        <f t="shared" si="10"/>
        <v>0.98331986400904237</v>
      </c>
      <c r="P54">
        <f t="shared" si="11"/>
        <v>280.48531217544809</v>
      </c>
      <c r="Q54">
        <f t="shared" si="12"/>
        <v>23.436690287118939</v>
      </c>
      <c r="R54">
        <f t="shared" si="13"/>
        <v>23.436324512937798</v>
      </c>
      <c r="S54">
        <f t="shared" si="0"/>
        <v>-78.595624671064982</v>
      </c>
      <c r="T54">
        <f t="shared" si="14"/>
        <v>-23.022227268596392</v>
      </c>
      <c r="U54">
        <f t="shared" si="15"/>
        <v>4.3023326831011122E-2</v>
      </c>
      <c r="V54">
        <f t="shared" si="16"/>
        <v>-3.3084872426278862</v>
      </c>
      <c r="W54">
        <f t="shared" si="17"/>
        <v>70.370265120891062</v>
      </c>
      <c r="X54" s="8">
        <f t="shared" si="18"/>
        <v>0.54396422725182503</v>
      </c>
      <c r="Y54" s="8">
        <f t="shared" si="19"/>
        <v>0.3484912685826832</v>
      </c>
      <c r="Z54" s="8">
        <f t="shared" si="20"/>
        <v>0.73943718592096686</v>
      </c>
      <c r="AA54" s="9">
        <f t="shared" si="21"/>
        <v>562.9621209671285</v>
      </c>
      <c r="AB54">
        <f t="shared" si="22"/>
        <v>248.69151275737249</v>
      </c>
      <c r="AC54">
        <f t="shared" si="23"/>
        <v>-117.82712181065688</v>
      </c>
      <c r="AD54">
        <f t="shared" si="24"/>
        <v>125.48565307879051</v>
      </c>
      <c r="AE54">
        <f t="shared" si="25"/>
        <v>-35.485653078790506</v>
      </c>
      <c r="AF54">
        <f t="shared" si="26"/>
        <v>8.0935277000727217E-3</v>
      </c>
      <c r="AG54">
        <f t="shared" si="27"/>
        <v>-35.47755955109043</v>
      </c>
      <c r="AH54">
        <f t="shared" si="28"/>
        <v>91.64908699500603</v>
      </c>
    </row>
    <row r="55" spans="4:34" x14ac:dyDescent="0.25">
      <c r="D55" s="2">
        <f t="shared" si="1"/>
        <v>43831</v>
      </c>
      <c r="E55" s="8">
        <f t="shared" si="29"/>
        <v>0.2208333333333336</v>
      </c>
      <c r="F55" s="3">
        <f t="shared" si="2"/>
        <v>2458849.9708333332</v>
      </c>
      <c r="G55" s="4">
        <f t="shared" si="3"/>
        <v>0.19999920146018368</v>
      </c>
      <c r="I55">
        <f t="shared" si="4"/>
        <v>280.59169007977562</v>
      </c>
      <c r="J55">
        <f t="shared" si="5"/>
        <v>7557.3104151770422</v>
      </c>
      <c r="K55">
        <f t="shared" si="6"/>
        <v>1.670022156560869E-2</v>
      </c>
      <c r="L55">
        <f t="shared" si="7"/>
        <v>-9.1710163179941087E-2</v>
      </c>
      <c r="M55">
        <f t="shared" si="8"/>
        <v>280.49997991659569</v>
      </c>
      <c r="N55">
        <f t="shared" si="9"/>
        <v>357.21870501386184</v>
      </c>
      <c r="O55">
        <f t="shared" si="10"/>
        <v>0.98331980587919154</v>
      </c>
      <c r="P55">
        <f t="shared" si="11"/>
        <v>280.4895589570462</v>
      </c>
      <c r="Q55">
        <f t="shared" si="12"/>
        <v>23.436690285635461</v>
      </c>
      <c r="R55">
        <f t="shared" si="13"/>
        <v>23.436324521211496</v>
      </c>
      <c r="S55">
        <f t="shared" si="0"/>
        <v>-78.591024677866272</v>
      </c>
      <c r="T55">
        <f t="shared" si="14"/>
        <v>-23.021893226529468</v>
      </c>
      <c r="U55">
        <f t="shared" si="15"/>
        <v>4.3023326862251986E-2</v>
      </c>
      <c r="V55">
        <f t="shared" si="16"/>
        <v>-3.3104552647367425</v>
      </c>
      <c r="W55">
        <f t="shared" si="17"/>
        <v>70.37061333669439</v>
      </c>
      <c r="X55" s="8">
        <f t="shared" si="18"/>
        <v>0.54396559393384492</v>
      </c>
      <c r="Y55" s="8">
        <f t="shared" si="19"/>
        <v>0.34849166799858272</v>
      </c>
      <c r="Z55" s="8">
        <f t="shared" si="20"/>
        <v>0.73943951986910705</v>
      </c>
      <c r="AA55" s="9">
        <f t="shared" si="21"/>
        <v>562.96490669355512</v>
      </c>
      <c r="AB55">
        <f t="shared" si="22"/>
        <v>254.68954473526367</v>
      </c>
      <c r="AC55">
        <f t="shared" si="23"/>
        <v>-116.32761381618408</v>
      </c>
      <c r="AD55">
        <f t="shared" si="24"/>
        <v>124.33757462361008</v>
      </c>
      <c r="AE55">
        <f t="shared" si="25"/>
        <v>-34.337574623610081</v>
      </c>
      <c r="AF55">
        <f t="shared" si="26"/>
        <v>8.4465994162825856E-3</v>
      </c>
      <c r="AG55">
        <f t="shared" si="27"/>
        <v>-34.3291280241938</v>
      </c>
      <c r="AH55">
        <f t="shared" si="28"/>
        <v>92.583043686836959</v>
      </c>
    </row>
    <row r="56" spans="4:34" x14ac:dyDescent="0.25">
      <c r="D56" s="2">
        <f t="shared" si="1"/>
        <v>43831</v>
      </c>
      <c r="E56" s="8">
        <f t="shared" si="29"/>
        <v>0.22500000000000028</v>
      </c>
      <c r="F56" s="3">
        <f t="shared" si="2"/>
        <v>2458849.9750000001</v>
      </c>
      <c r="G56" s="4">
        <f t="shared" si="3"/>
        <v>0.19999931553730577</v>
      </c>
      <c r="I56">
        <f t="shared" si="4"/>
        <v>280.59579694400418</v>
      </c>
      <c r="J56">
        <f t="shared" si="5"/>
        <v>7557.3145218450909</v>
      </c>
      <c r="K56">
        <f t="shared" si="6"/>
        <v>1.6700221560807447E-2</v>
      </c>
      <c r="L56">
        <f t="shared" si="7"/>
        <v>-9.1570242205675306E-2</v>
      </c>
      <c r="M56">
        <f t="shared" si="8"/>
        <v>280.50422670179853</v>
      </c>
      <c r="N56">
        <f t="shared" si="9"/>
        <v>357.22295160288559</v>
      </c>
      <c r="O56">
        <f t="shared" si="10"/>
        <v>0.98331974783795939</v>
      </c>
      <c r="P56">
        <f t="shared" si="11"/>
        <v>280.49380573961906</v>
      </c>
      <c r="Q56">
        <f t="shared" si="12"/>
        <v>23.436690284151982</v>
      </c>
      <c r="R56">
        <f t="shared" si="13"/>
        <v>23.436324529485198</v>
      </c>
      <c r="S56">
        <f t="shared" si="0"/>
        <v>-78.586424706408039</v>
      </c>
      <c r="T56">
        <f t="shared" si="14"/>
        <v>-23.021559051458361</v>
      </c>
      <c r="U56">
        <f t="shared" si="15"/>
        <v>4.3023326893492871E-2</v>
      </c>
      <c r="V56">
        <f t="shared" si="16"/>
        <v>-3.3124231999466525</v>
      </c>
      <c r="W56">
        <f t="shared" si="17"/>
        <v>70.370961688706458</v>
      </c>
      <c r="X56" s="8">
        <f t="shared" si="18"/>
        <v>0.54396696055551841</v>
      </c>
      <c r="Y56" s="8">
        <f t="shared" si="19"/>
        <v>0.34849206697577828</v>
      </c>
      <c r="Z56" s="8">
        <f t="shared" si="20"/>
        <v>0.73944185413525854</v>
      </c>
      <c r="AA56" s="9">
        <f t="shared" si="21"/>
        <v>562.96769350965167</v>
      </c>
      <c r="AB56">
        <f t="shared" si="22"/>
        <v>260.68757680005376</v>
      </c>
      <c r="AC56">
        <f t="shared" si="23"/>
        <v>-114.82810579998656</v>
      </c>
      <c r="AD56">
        <f t="shared" si="24"/>
        <v>123.19033356353238</v>
      </c>
      <c r="AE56">
        <f t="shared" si="25"/>
        <v>-33.190333563532377</v>
      </c>
      <c r="AF56">
        <f t="shared" si="26"/>
        <v>8.8207318347561375E-3</v>
      </c>
      <c r="AG56">
        <f t="shared" si="27"/>
        <v>-33.181512831697624</v>
      </c>
      <c r="AH56">
        <f t="shared" si="28"/>
        <v>93.505820854997751</v>
      </c>
    </row>
    <row r="57" spans="4:34" x14ac:dyDescent="0.25">
      <c r="D57" s="2">
        <f t="shared" si="1"/>
        <v>43831</v>
      </c>
      <c r="E57" s="8">
        <f t="shared" si="29"/>
        <v>0.22916666666666696</v>
      </c>
      <c r="F57" s="3">
        <f t="shared" si="2"/>
        <v>2458849.9791666665</v>
      </c>
      <c r="G57" s="4">
        <f t="shared" si="3"/>
        <v>0.19999942961441511</v>
      </c>
      <c r="I57">
        <f t="shared" si="4"/>
        <v>280.59990380777344</v>
      </c>
      <c r="J57">
        <f t="shared" si="5"/>
        <v>7557.3186285126803</v>
      </c>
      <c r="K57">
        <f t="shared" si="6"/>
        <v>1.6700221556006208E-2</v>
      </c>
      <c r="L57">
        <f t="shared" si="7"/>
        <v>-9.1430320746237873E-2</v>
      </c>
      <c r="M57">
        <f t="shared" si="8"/>
        <v>280.50847348702723</v>
      </c>
      <c r="N57">
        <f t="shared" si="9"/>
        <v>357.22719819193389</v>
      </c>
      <c r="O57">
        <f t="shared" si="10"/>
        <v>0.98331968988535856</v>
      </c>
      <c r="P57">
        <f t="shared" si="11"/>
        <v>280.4980525222179</v>
      </c>
      <c r="Q57">
        <f t="shared" si="12"/>
        <v>23.436690282668504</v>
      </c>
      <c r="R57">
        <f t="shared" si="13"/>
        <v>23.436324537758903</v>
      </c>
      <c r="S57">
        <f t="shared" si="0"/>
        <v>-78.581824757726608</v>
      </c>
      <c r="T57">
        <f t="shared" si="14"/>
        <v>-23.021224743460522</v>
      </c>
      <c r="U57">
        <f t="shared" si="15"/>
        <v>4.3023326924733755E-2</v>
      </c>
      <c r="V57">
        <f t="shared" si="16"/>
        <v>-3.3143910477810015</v>
      </c>
      <c r="W57">
        <f t="shared" si="17"/>
        <v>70.371310176843707</v>
      </c>
      <c r="X57" s="8">
        <f t="shared" si="18"/>
        <v>0.54396832711651466</v>
      </c>
      <c r="Y57" s="8">
        <f t="shared" si="19"/>
        <v>0.34849246551417101</v>
      </c>
      <c r="Z57" s="8">
        <f t="shared" si="20"/>
        <v>0.73944418871885831</v>
      </c>
      <c r="AA57" s="9">
        <f t="shared" si="21"/>
        <v>562.97048141474966</v>
      </c>
      <c r="AB57">
        <f t="shared" si="22"/>
        <v>266.68560895221947</v>
      </c>
      <c r="AC57">
        <f t="shared" si="23"/>
        <v>-113.32859776194513</v>
      </c>
      <c r="AD57">
        <f t="shared" si="24"/>
        <v>122.04421621829933</v>
      </c>
      <c r="AE57">
        <f t="shared" si="25"/>
        <v>-32.044216218299326</v>
      </c>
      <c r="AF57">
        <f t="shared" si="26"/>
        <v>9.2180929953853095E-3</v>
      </c>
      <c r="AG57">
        <f t="shared" si="27"/>
        <v>-32.034998125303943</v>
      </c>
      <c r="AH57">
        <f t="shared" si="28"/>
        <v>94.418592975266165</v>
      </c>
    </row>
    <row r="58" spans="4:34" x14ac:dyDescent="0.25">
      <c r="D58" s="2">
        <f t="shared" si="1"/>
        <v>43831</v>
      </c>
      <c r="E58" s="8">
        <f t="shared" si="29"/>
        <v>0.23333333333333364</v>
      </c>
      <c r="F58" s="3">
        <f t="shared" si="2"/>
        <v>2458849.9833333334</v>
      </c>
      <c r="G58" s="4">
        <f t="shared" si="3"/>
        <v>0.19999954369153719</v>
      </c>
      <c r="I58">
        <f t="shared" si="4"/>
        <v>280.60401067200291</v>
      </c>
      <c r="J58">
        <f t="shared" si="5"/>
        <v>7557.3227351807272</v>
      </c>
      <c r="K58">
        <f t="shared" si="6"/>
        <v>1.6700221551204965E-2</v>
      </c>
      <c r="L58">
        <f t="shared" si="7"/>
        <v>-9.1290398771156619E-2</v>
      </c>
      <c r="M58">
        <f t="shared" si="8"/>
        <v>280.51272027323176</v>
      </c>
      <c r="N58">
        <f t="shared" si="9"/>
        <v>357.23144478195627</v>
      </c>
      <c r="O58">
        <f t="shared" si="10"/>
        <v>0.98331963202137707</v>
      </c>
      <c r="P58">
        <f t="shared" si="11"/>
        <v>280.50229930579263</v>
      </c>
      <c r="Q58">
        <f t="shared" si="12"/>
        <v>23.436690281185026</v>
      </c>
      <c r="R58">
        <f t="shared" si="13"/>
        <v>23.436324546032619</v>
      </c>
      <c r="S58">
        <f t="shared" si="0"/>
        <v>-78.577224830801626</v>
      </c>
      <c r="T58">
        <f t="shared" si="14"/>
        <v>-23.020890302463936</v>
      </c>
      <c r="U58">
        <f t="shared" si="15"/>
        <v>4.3023326955974696E-2</v>
      </c>
      <c r="V58">
        <f t="shared" si="16"/>
        <v>-3.3163588086431606</v>
      </c>
      <c r="W58">
        <f t="shared" si="17"/>
        <v>70.371658801178356</v>
      </c>
      <c r="X58" s="8">
        <f t="shared" si="18"/>
        <v>0.54396969361711334</v>
      </c>
      <c r="Y58" s="8">
        <f t="shared" si="19"/>
        <v>0.34849286361384013</v>
      </c>
      <c r="Z58" s="8">
        <f t="shared" si="20"/>
        <v>0.73944652362038654</v>
      </c>
      <c r="AA58" s="9">
        <f t="shared" si="21"/>
        <v>562.97327040942685</v>
      </c>
      <c r="AB58">
        <f t="shared" si="22"/>
        <v>272.68364119135731</v>
      </c>
      <c r="AC58">
        <f t="shared" si="23"/>
        <v>-111.82908970216067</v>
      </c>
      <c r="AD58">
        <f t="shared" si="24"/>
        <v>120.89950038098492</v>
      </c>
      <c r="AE58">
        <f t="shared" si="25"/>
        <v>-30.899500380984918</v>
      </c>
      <c r="AF58">
        <f t="shared" si="26"/>
        <v>9.6411582574046448E-3</v>
      </c>
      <c r="AG58">
        <f t="shared" si="27"/>
        <v>-30.889859222727512</v>
      </c>
      <c r="AH58">
        <f t="shared" si="28"/>
        <v>95.322464081225405</v>
      </c>
    </row>
    <row r="59" spans="4:34" x14ac:dyDescent="0.25">
      <c r="D59" s="2">
        <f t="shared" si="1"/>
        <v>43831</v>
      </c>
      <c r="E59" s="8">
        <f t="shared" si="29"/>
        <v>0.23750000000000032</v>
      </c>
      <c r="F59" s="3">
        <f t="shared" si="2"/>
        <v>2458849.9874999998</v>
      </c>
      <c r="G59" s="4">
        <f t="shared" si="3"/>
        <v>0.1999996577686465</v>
      </c>
      <c r="I59">
        <f t="shared" si="4"/>
        <v>280.60811753577218</v>
      </c>
      <c r="J59">
        <f t="shared" si="5"/>
        <v>7557.3268418483167</v>
      </c>
      <c r="K59">
        <f t="shared" si="6"/>
        <v>1.6700221546403722E-2</v>
      </c>
      <c r="L59">
        <f t="shared" si="7"/>
        <v>-9.1150476312378881E-2</v>
      </c>
      <c r="M59">
        <f t="shared" si="8"/>
        <v>280.51696705945977</v>
      </c>
      <c r="N59">
        <f t="shared" si="9"/>
        <v>357.23569137200411</v>
      </c>
      <c r="O59">
        <f t="shared" si="10"/>
        <v>0.98331957424602789</v>
      </c>
      <c r="P59">
        <f t="shared" si="11"/>
        <v>280.50654608939089</v>
      </c>
      <c r="Q59">
        <f t="shared" si="12"/>
        <v>23.436690279701548</v>
      </c>
      <c r="R59">
        <f t="shared" si="13"/>
        <v>23.436324554306335</v>
      </c>
      <c r="S59">
        <f t="shared" si="0"/>
        <v>-78.572624926673242</v>
      </c>
      <c r="T59">
        <f t="shared" si="14"/>
        <v>-23.020555728546356</v>
      </c>
      <c r="U59">
        <f t="shared" si="15"/>
        <v>4.3023326987215615E-2</v>
      </c>
      <c r="V59">
        <f t="shared" si="16"/>
        <v>-3.3183264820560558</v>
      </c>
      <c r="W59">
        <f t="shared" si="17"/>
        <v>70.372007561626475</v>
      </c>
      <c r="X59" s="8">
        <f t="shared" si="18"/>
        <v>0.54397106005698348</v>
      </c>
      <c r="Y59" s="8">
        <f t="shared" si="19"/>
        <v>0.34849326127468772</v>
      </c>
      <c r="Z59" s="8">
        <f t="shared" si="20"/>
        <v>0.73944885883927924</v>
      </c>
      <c r="AA59" s="9">
        <f t="shared" si="21"/>
        <v>562.9760604930118</v>
      </c>
      <c r="AB59">
        <f t="shared" si="22"/>
        <v>278.68167351794438</v>
      </c>
      <c r="AC59">
        <f t="shared" si="23"/>
        <v>-110.32958162051391</v>
      </c>
      <c r="AD59">
        <f t="shared" si="24"/>
        <v>119.75645667405425</v>
      </c>
      <c r="AE59">
        <f t="shared" si="25"/>
        <v>-29.756456674054249</v>
      </c>
      <c r="AF59">
        <f t="shared" si="26"/>
        <v>1.0092766000673804E-2</v>
      </c>
      <c r="AG59">
        <f t="shared" si="27"/>
        <v>-29.746363908053574</v>
      </c>
      <c r="AH59">
        <f t="shared" si="28"/>
        <v>96.218474592839357</v>
      </c>
    </row>
    <row r="60" spans="4:34" x14ac:dyDescent="0.25">
      <c r="D60" s="2">
        <f t="shared" si="1"/>
        <v>43831</v>
      </c>
      <c r="E60" s="8">
        <f t="shared" si="29"/>
        <v>0.241666666666667</v>
      </c>
      <c r="F60" s="3">
        <f t="shared" si="2"/>
        <v>2458849.9916666667</v>
      </c>
      <c r="G60" s="4">
        <f t="shared" si="3"/>
        <v>0.19999977184576859</v>
      </c>
      <c r="I60">
        <f t="shared" si="4"/>
        <v>280.61222440000074</v>
      </c>
      <c r="J60">
        <f t="shared" si="5"/>
        <v>7557.3309485163636</v>
      </c>
      <c r="K60">
        <f t="shared" si="6"/>
        <v>1.6700221541602483E-2</v>
      </c>
      <c r="L60">
        <f t="shared" si="7"/>
        <v>-9.1010553339543207E-2</v>
      </c>
      <c r="M60">
        <f t="shared" si="8"/>
        <v>280.52121384666123</v>
      </c>
      <c r="N60">
        <f t="shared" si="9"/>
        <v>357.2399379630242</v>
      </c>
      <c r="O60">
        <f t="shared" si="10"/>
        <v>0.98331951655929861</v>
      </c>
      <c r="P60">
        <f t="shared" si="11"/>
        <v>280.51079287396271</v>
      </c>
      <c r="Q60">
        <f t="shared" si="12"/>
        <v>23.436690278218069</v>
      </c>
      <c r="R60">
        <f t="shared" si="13"/>
        <v>23.436324562580062</v>
      </c>
      <c r="S60">
        <f t="shared" si="0"/>
        <v>-78.568025044321004</v>
      </c>
      <c r="T60">
        <f t="shared" si="14"/>
        <v>-23.02022102163572</v>
      </c>
      <c r="U60">
        <f t="shared" si="15"/>
        <v>4.3023327018456591E-2</v>
      </c>
      <c r="V60">
        <f t="shared" si="16"/>
        <v>-3.3202940684225815</v>
      </c>
      <c r="W60">
        <f t="shared" si="17"/>
        <v>70.37235645826037</v>
      </c>
      <c r="X60" s="8">
        <f t="shared" si="18"/>
        <v>0.54397242643640453</v>
      </c>
      <c r="Y60" s="8">
        <f t="shared" si="19"/>
        <v>0.34849365849679237</v>
      </c>
      <c r="Z60" s="8">
        <f t="shared" si="20"/>
        <v>0.7394511943760167</v>
      </c>
      <c r="AA60" s="9">
        <f t="shared" si="21"/>
        <v>562.97885166608296</v>
      </c>
      <c r="AB60">
        <f t="shared" si="22"/>
        <v>284.67970593157787</v>
      </c>
      <c r="AC60">
        <f t="shared" si="23"/>
        <v>-108.83007351710553</v>
      </c>
      <c r="AD60">
        <f t="shared" si="24"/>
        <v>118.61534978385646</v>
      </c>
      <c r="AE60">
        <f t="shared" si="25"/>
        <v>-28.615349783856459</v>
      </c>
      <c r="AF60">
        <f t="shared" si="26"/>
        <v>1.0576185988889469E-2</v>
      </c>
      <c r="AG60">
        <f t="shared" si="27"/>
        <v>-28.60477359786757</v>
      </c>
      <c r="AH60">
        <f t="shared" si="28"/>
        <v>97.10760746475961</v>
      </c>
    </row>
    <row r="61" spans="4:34" x14ac:dyDescent="0.25">
      <c r="D61" s="2">
        <f t="shared" si="1"/>
        <v>43831</v>
      </c>
      <c r="E61" s="8">
        <f t="shared" si="29"/>
        <v>0.24583333333333368</v>
      </c>
      <c r="F61" s="3">
        <f t="shared" si="2"/>
        <v>2458849.9958333331</v>
      </c>
      <c r="G61" s="4">
        <f t="shared" si="3"/>
        <v>0.19999988592287793</v>
      </c>
      <c r="I61">
        <f t="shared" si="4"/>
        <v>280.61633126377001</v>
      </c>
      <c r="J61">
        <f t="shared" si="5"/>
        <v>7557.335055183953</v>
      </c>
      <c r="K61">
        <f t="shared" si="6"/>
        <v>1.670022153680124E-2</v>
      </c>
      <c r="L61">
        <f t="shared" si="7"/>
        <v>-9.0870629884486298E-2</v>
      </c>
      <c r="M61">
        <f t="shared" si="8"/>
        <v>280.52546063388553</v>
      </c>
      <c r="N61">
        <f t="shared" si="9"/>
        <v>357.24418455406885</v>
      </c>
      <c r="O61">
        <f t="shared" si="10"/>
        <v>0.9833194589612021</v>
      </c>
      <c r="P61">
        <f t="shared" si="11"/>
        <v>280.51503965855738</v>
      </c>
      <c r="Q61">
        <f t="shared" si="12"/>
        <v>23.436690276734591</v>
      </c>
      <c r="R61">
        <f t="shared" si="13"/>
        <v>23.436324570853788</v>
      </c>
      <c r="S61">
        <f t="shared" si="0"/>
        <v>-78.563425184783341</v>
      </c>
      <c r="T61">
        <f t="shared" si="14"/>
        <v>-23.019886181809728</v>
      </c>
      <c r="U61">
        <f t="shared" si="15"/>
        <v>4.3023327049697579E-2</v>
      </c>
      <c r="V61">
        <f t="shared" si="16"/>
        <v>-3.3222615672667977</v>
      </c>
      <c r="W61">
        <f t="shared" si="17"/>
        <v>70.372705490996182</v>
      </c>
      <c r="X61" s="8">
        <f t="shared" si="18"/>
        <v>0.54397379275504643</v>
      </c>
      <c r="Y61" s="8">
        <f t="shared" si="19"/>
        <v>0.34849405528005706</v>
      </c>
      <c r="Z61" s="8">
        <f t="shared" si="20"/>
        <v>0.73945353023003579</v>
      </c>
      <c r="AA61" s="9">
        <f t="shared" si="21"/>
        <v>562.98164392796946</v>
      </c>
      <c r="AB61">
        <f t="shared" si="22"/>
        <v>290.67773843273369</v>
      </c>
      <c r="AC61">
        <f t="shared" si="23"/>
        <v>-107.33056539181658</v>
      </c>
      <c r="AD61">
        <f t="shared" si="24"/>
        <v>117.47643958862636</v>
      </c>
      <c r="AE61">
        <f t="shared" si="25"/>
        <v>-27.476439588626363</v>
      </c>
      <c r="AF61">
        <f t="shared" si="26"/>
        <v>1.1095203868749471E-2</v>
      </c>
      <c r="AG61">
        <f t="shared" si="27"/>
        <v>-27.465344384757614</v>
      </c>
      <c r="AH61">
        <f t="shared" si="28"/>
        <v>97.990793730624716</v>
      </c>
    </row>
    <row r="62" spans="4:34" x14ac:dyDescent="0.25">
      <c r="D62" s="2">
        <f t="shared" si="1"/>
        <v>43831</v>
      </c>
      <c r="E62" s="8">
        <f t="shared" si="29"/>
        <v>0.25000000000000033</v>
      </c>
      <c r="F62" s="3">
        <f t="shared" si="2"/>
        <v>2458850</v>
      </c>
      <c r="G62" s="4">
        <f t="shared" si="3"/>
        <v>0.2</v>
      </c>
      <c r="I62">
        <f t="shared" si="4"/>
        <v>280.62043812799948</v>
      </c>
      <c r="J62">
        <f t="shared" si="5"/>
        <v>7557.3391618520009</v>
      </c>
      <c r="K62">
        <f t="shared" si="6"/>
        <v>1.6700221532000001E-2</v>
      </c>
      <c r="L62">
        <f t="shared" si="7"/>
        <v>-9.0730705916846455E-2</v>
      </c>
      <c r="M62">
        <f t="shared" si="8"/>
        <v>280.52970742208265</v>
      </c>
      <c r="N62">
        <f t="shared" si="9"/>
        <v>357.24843114608393</v>
      </c>
      <c r="O62">
        <f t="shared" si="10"/>
        <v>0.98331940145172636</v>
      </c>
      <c r="P62">
        <f t="shared" si="11"/>
        <v>280.51928644412499</v>
      </c>
      <c r="Q62">
        <f t="shared" si="12"/>
        <v>23.436690275251109</v>
      </c>
      <c r="R62">
        <f t="shared" si="13"/>
        <v>23.436324579127522</v>
      </c>
      <c r="S62">
        <f t="shared" si="0"/>
        <v>-78.558825347039644</v>
      </c>
      <c r="T62">
        <f t="shared" si="14"/>
        <v>-23.01955120899623</v>
      </c>
      <c r="U62">
        <f t="shared" si="15"/>
        <v>4.3023327080938568E-2</v>
      </c>
      <c r="V62">
        <f t="shared" si="16"/>
        <v>-3.3242289789915067</v>
      </c>
      <c r="W62">
        <f t="shared" si="17"/>
        <v>70.373054659906259</v>
      </c>
      <c r="X62" s="8">
        <f t="shared" si="18"/>
        <v>0.54397515901318849</v>
      </c>
      <c r="Y62" s="8">
        <f t="shared" si="19"/>
        <v>0.34849445162456</v>
      </c>
      <c r="Z62" s="8">
        <f t="shared" si="20"/>
        <v>0.73945586640181693</v>
      </c>
      <c r="AA62" s="9">
        <f t="shared" si="21"/>
        <v>562.98443727925007</v>
      </c>
      <c r="AB62">
        <f t="shared" si="22"/>
        <v>296.67577102100893</v>
      </c>
      <c r="AC62">
        <f t="shared" si="23"/>
        <v>-105.83105724474777</v>
      </c>
      <c r="AD62">
        <f t="shared" si="24"/>
        <v>116.3399821943444</v>
      </c>
      <c r="AE62">
        <f t="shared" si="25"/>
        <v>-26.339982194344401</v>
      </c>
      <c r="AF62">
        <f t="shared" si="26"/>
        <v>1.1654226414518479E-2</v>
      </c>
      <c r="AG62">
        <f t="shared" si="27"/>
        <v>-26.328327967929884</v>
      </c>
      <c r="AH62">
        <f t="shared" si="28"/>
        <v>98.868917506489311</v>
      </c>
    </row>
    <row r="63" spans="4:34" x14ac:dyDescent="0.25">
      <c r="D63" s="2">
        <f t="shared" si="1"/>
        <v>43831</v>
      </c>
      <c r="E63" s="8">
        <f t="shared" si="29"/>
        <v>0.25416666666666698</v>
      </c>
      <c r="F63" s="3">
        <f t="shared" si="2"/>
        <v>2458850.0041666669</v>
      </c>
      <c r="G63" s="4">
        <f t="shared" si="3"/>
        <v>0.20000011407712209</v>
      </c>
      <c r="I63">
        <f t="shared" si="4"/>
        <v>280.62454499222804</v>
      </c>
      <c r="J63">
        <f t="shared" si="5"/>
        <v>7557.3432685200478</v>
      </c>
      <c r="K63">
        <f t="shared" si="6"/>
        <v>1.6700221527198758E-2</v>
      </c>
      <c r="L63">
        <f t="shared" si="7"/>
        <v>-9.0590781452980162E-2</v>
      </c>
      <c r="M63">
        <f t="shared" si="8"/>
        <v>280.53395421077505</v>
      </c>
      <c r="N63">
        <f t="shared" si="9"/>
        <v>357.25267773859468</v>
      </c>
      <c r="O63">
        <f t="shared" si="10"/>
        <v>0.98331934403087762</v>
      </c>
      <c r="P63">
        <f t="shared" si="11"/>
        <v>280.52353323018798</v>
      </c>
      <c r="Q63">
        <f t="shared" si="12"/>
        <v>23.436690273767631</v>
      </c>
      <c r="R63">
        <f t="shared" si="13"/>
        <v>23.436324587401263</v>
      </c>
      <c r="S63">
        <f t="shared" si="0"/>
        <v>-78.554225531615856</v>
      </c>
      <c r="T63">
        <f t="shared" si="14"/>
        <v>-23.019216103235649</v>
      </c>
      <c r="U63">
        <f t="shared" si="15"/>
        <v>4.3023327112179592E-2</v>
      </c>
      <c r="V63">
        <f t="shared" si="16"/>
        <v>-3.3261963033395419</v>
      </c>
      <c r="W63">
        <f t="shared" si="17"/>
        <v>70.373403964945624</v>
      </c>
      <c r="X63" s="8">
        <f t="shared" si="18"/>
        <v>0.54397652521065243</v>
      </c>
      <c r="Y63" s="8">
        <f t="shared" si="19"/>
        <v>0.34849484753024795</v>
      </c>
      <c r="Z63" s="8">
        <f t="shared" si="20"/>
        <v>0.7394582028910569</v>
      </c>
      <c r="AA63" s="9">
        <f t="shared" si="21"/>
        <v>562.98723171956499</v>
      </c>
      <c r="AB63">
        <f t="shared" si="22"/>
        <v>302.67380369666091</v>
      </c>
      <c r="AC63">
        <f t="shared" si="23"/>
        <v>-104.33154907583477</v>
      </c>
      <c r="AD63">
        <f t="shared" si="24"/>
        <v>115.20623088971281</v>
      </c>
      <c r="AE63">
        <f t="shared" si="25"/>
        <v>-25.206230889712813</v>
      </c>
      <c r="AF63">
        <f t="shared" si="26"/>
        <v>1.2258413699218111E-2</v>
      </c>
      <c r="AG63">
        <f t="shared" si="27"/>
        <v>-25.193972476013595</v>
      </c>
      <c r="AH63">
        <f t="shared" si="28"/>
        <v>99.74282051312332</v>
      </c>
    </row>
    <row r="64" spans="4:34" x14ac:dyDescent="0.25">
      <c r="D64" s="2">
        <f t="shared" si="1"/>
        <v>43831</v>
      </c>
      <c r="E64" s="8">
        <f t="shared" si="29"/>
        <v>0.25833333333333364</v>
      </c>
      <c r="F64" s="3">
        <f t="shared" si="2"/>
        <v>2458850.0083333333</v>
      </c>
      <c r="G64" s="4">
        <f t="shared" si="3"/>
        <v>0.20000022815423141</v>
      </c>
      <c r="I64">
        <f t="shared" si="4"/>
        <v>280.62865185599821</v>
      </c>
      <c r="J64">
        <f t="shared" si="5"/>
        <v>7557.3473751876372</v>
      </c>
      <c r="K64">
        <f t="shared" si="6"/>
        <v>1.6700221522397519E-2</v>
      </c>
      <c r="L64">
        <f t="shared" si="7"/>
        <v>-9.0450856509244185E-2</v>
      </c>
      <c r="M64">
        <f t="shared" si="8"/>
        <v>280.53820099948899</v>
      </c>
      <c r="N64">
        <f t="shared" si="9"/>
        <v>357.25692433112818</v>
      </c>
      <c r="O64">
        <f t="shared" si="10"/>
        <v>0.98331928669866286</v>
      </c>
      <c r="P64">
        <f t="shared" si="11"/>
        <v>280.52778001627252</v>
      </c>
      <c r="Q64">
        <f t="shared" si="12"/>
        <v>23.436690272284153</v>
      </c>
      <c r="R64">
        <f t="shared" si="13"/>
        <v>23.436324595675007</v>
      </c>
      <c r="S64">
        <f t="shared" si="0"/>
        <v>-78.549625739033786</v>
      </c>
      <c r="T64">
        <f t="shared" si="14"/>
        <v>-23.018880864568178</v>
      </c>
      <c r="U64">
        <f t="shared" si="15"/>
        <v>4.3023327143420637E-2</v>
      </c>
      <c r="V64">
        <f t="shared" si="16"/>
        <v>-3.3281635400549407</v>
      </c>
      <c r="W64">
        <f t="shared" si="17"/>
        <v>70.373753406069511</v>
      </c>
      <c r="X64" s="8">
        <f t="shared" si="18"/>
        <v>0.54397789134726038</v>
      </c>
      <c r="Y64" s="8">
        <f t="shared" si="19"/>
        <v>0.3484952429970673</v>
      </c>
      <c r="Z64" s="8">
        <f t="shared" si="20"/>
        <v>0.7394605396974534</v>
      </c>
      <c r="AA64" s="9">
        <f t="shared" si="21"/>
        <v>562.99002724855609</v>
      </c>
      <c r="AB64">
        <f t="shared" si="22"/>
        <v>308.6718364599455</v>
      </c>
      <c r="AC64">
        <f t="shared" si="23"/>
        <v>-102.83204088501363</v>
      </c>
      <c r="AD64">
        <f t="shared" si="24"/>
        <v>114.07543703113211</v>
      </c>
      <c r="AE64">
        <f t="shared" si="25"/>
        <v>-24.075437031132111</v>
      </c>
      <c r="AF64">
        <f t="shared" si="26"/>
        <v>1.2913846573350036E-2</v>
      </c>
      <c r="AG64">
        <f t="shared" si="27"/>
        <v>-24.06252318455876</v>
      </c>
      <c r="AH64">
        <f t="shared" si="28"/>
        <v>100.61330616627163</v>
      </c>
    </row>
    <row r="65" spans="4:34" x14ac:dyDescent="0.25">
      <c r="D65" s="2">
        <f t="shared" si="1"/>
        <v>43831</v>
      </c>
      <c r="E65" s="8">
        <f t="shared" si="29"/>
        <v>0.26250000000000029</v>
      </c>
      <c r="F65" s="3">
        <f t="shared" si="2"/>
        <v>2458850.0125000002</v>
      </c>
      <c r="G65" s="4">
        <f t="shared" si="3"/>
        <v>0.20000034223135349</v>
      </c>
      <c r="I65">
        <f t="shared" si="4"/>
        <v>280.63275872022587</v>
      </c>
      <c r="J65">
        <f t="shared" si="5"/>
        <v>7557.3514818556841</v>
      </c>
      <c r="K65">
        <f t="shared" si="6"/>
        <v>1.6700221517596276E-2</v>
      </c>
      <c r="L65">
        <f t="shared" si="7"/>
        <v>-9.0310931055220978E-2</v>
      </c>
      <c r="M65">
        <f t="shared" si="8"/>
        <v>280.54244778917064</v>
      </c>
      <c r="N65">
        <f t="shared" si="9"/>
        <v>357.26117092462937</v>
      </c>
      <c r="O65">
        <f t="shared" si="10"/>
        <v>0.98331922945506978</v>
      </c>
      <c r="P65">
        <f t="shared" si="11"/>
        <v>280.53202680332487</v>
      </c>
      <c r="Q65">
        <f t="shared" si="12"/>
        <v>23.436690270800675</v>
      </c>
      <c r="R65">
        <f t="shared" si="13"/>
        <v>23.436324603948758</v>
      </c>
      <c r="S65">
        <f t="shared" si="0"/>
        <v>-78.545025968277045</v>
      </c>
      <c r="T65">
        <f t="shared" si="14"/>
        <v>-23.018545492921881</v>
      </c>
      <c r="U65">
        <f t="shared" si="15"/>
        <v>4.3023327174661709E-2</v>
      </c>
      <c r="V65">
        <f t="shared" si="16"/>
        <v>-3.3301306895394953</v>
      </c>
      <c r="W65">
        <f t="shared" si="17"/>
        <v>70.374102983350085</v>
      </c>
      <c r="X65" s="8">
        <f t="shared" si="18"/>
        <v>0.54397925742329134</v>
      </c>
      <c r="Y65" s="8">
        <f t="shared" si="19"/>
        <v>0.34849563802509664</v>
      </c>
      <c r="Z65" s="8">
        <f t="shared" si="20"/>
        <v>0.73946287682148604</v>
      </c>
      <c r="AA65" s="9">
        <f t="shared" si="21"/>
        <v>562.99282386680068</v>
      </c>
      <c r="AB65">
        <f t="shared" si="22"/>
        <v>314.66986931046091</v>
      </c>
      <c r="AC65">
        <f t="shared" si="23"/>
        <v>-101.33253267238477</v>
      </c>
      <c r="AD65">
        <f t="shared" si="24"/>
        <v>112.94785086650548</v>
      </c>
      <c r="AE65">
        <f t="shared" si="25"/>
        <v>-22.947850866505476</v>
      </c>
      <c r="AF65">
        <f t="shared" si="26"/>
        <v>1.362774095430018E-2</v>
      </c>
      <c r="AG65">
        <f t="shared" si="27"/>
        <v>-22.934223125551178</v>
      </c>
      <c r="AH65">
        <f t="shared" si="28"/>
        <v>101.48114328029629</v>
      </c>
    </row>
    <row r="66" spans="4:34" x14ac:dyDescent="0.25">
      <c r="D66" s="2">
        <f t="shared" si="1"/>
        <v>43831</v>
      </c>
      <c r="E66" s="8">
        <f t="shared" si="29"/>
        <v>0.26666666666666694</v>
      </c>
      <c r="F66" s="3">
        <f t="shared" si="2"/>
        <v>2458850.0166666666</v>
      </c>
      <c r="G66" s="4">
        <f t="shared" si="3"/>
        <v>0.20000045630846283</v>
      </c>
      <c r="I66">
        <f t="shared" si="4"/>
        <v>280.63686558399604</v>
      </c>
      <c r="J66">
        <f t="shared" si="5"/>
        <v>7557.3555885232736</v>
      </c>
      <c r="K66">
        <f t="shared" si="6"/>
        <v>1.6700221512795037E-2</v>
      </c>
      <c r="L66">
        <f t="shared" si="7"/>
        <v>-9.0171005122858791E-2</v>
      </c>
      <c r="M66">
        <f t="shared" si="8"/>
        <v>280.5466945788732</v>
      </c>
      <c r="N66">
        <f t="shared" si="9"/>
        <v>357.26541751815057</v>
      </c>
      <c r="O66">
        <f t="shared" si="10"/>
        <v>0.98331917230011101</v>
      </c>
      <c r="P66">
        <f t="shared" si="11"/>
        <v>280.5362735903982</v>
      </c>
      <c r="Q66">
        <f t="shared" si="12"/>
        <v>23.436690269317197</v>
      </c>
      <c r="R66">
        <f t="shared" si="13"/>
        <v>23.436324612222514</v>
      </c>
      <c r="S66">
        <f t="shared" ref="S66:S129" si="30">DEGREES(ATAN2(COS(RADIANS(P66)),COS(RADIANS(R66))*SIN(RADIANS(P66))))</f>
        <v>-78.540426220379786</v>
      </c>
      <c r="T66">
        <f t="shared" si="14"/>
        <v>-23.01820998837432</v>
      </c>
      <c r="U66">
        <f t="shared" si="15"/>
        <v>4.3023327205902788E-2</v>
      </c>
      <c r="V66">
        <f t="shared" si="16"/>
        <v>-3.3320977513181176</v>
      </c>
      <c r="W66">
        <f t="shared" si="17"/>
        <v>70.374452696703599</v>
      </c>
      <c r="X66" s="8">
        <f t="shared" si="18"/>
        <v>0.54398062343841536</v>
      </c>
      <c r="Y66" s="8">
        <f t="shared" si="19"/>
        <v>0.34849603261423867</v>
      </c>
      <c r="Z66" s="8">
        <f t="shared" si="20"/>
        <v>0.73946521426259204</v>
      </c>
      <c r="AA66" s="9">
        <f t="shared" si="21"/>
        <v>562.9956215736288</v>
      </c>
      <c r="AB66">
        <f t="shared" si="22"/>
        <v>320.66790224868225</v>
      </c>
      <c r="AC66">
        <f t="shared" si="23"/>
        <v>-99.833024437829437</v>
      </c>
      <c r="AD66">
        <f t="shared" si="24"/>
        <v>111.82372230556673</v>
      </c>
      <c r="AE66">
        <f t="shared" si="25"/>
        <v>-21.823722305566733</v>
      </c>
      <c r="AF66">
        <f t="shared" si="26"/>
        <v>1.4408724923410266E-2</v>
      </c>
      <c r="AG66">
        <f t="shared" si="27"/>
        <v>-21.809313580643323</v>
      </c>
      <c r="AH66">
        <f t="shared" si="28"/>
        <v>102.34706942520995</v>
      </c>
    </row>
    <row r="67" spans="4:34" x14ac:dyDescent="0.25">
      <c r="D67" s="2">
        <f t="shared" ref="D67:D130" si="31">$B$7</f>
        <v>43831</v>
      </c>
      <c r="E67" s="8">
        <f t="shared" si="29"/>
        <v>0.27083333333333359</v>
      </c>
      <c r="F67" s="3">
        <f t="shared" ref="F67:F130" si="32">D67+2415018.5+E67-$B$5/24</f>
        <v>2458850.0208333335</v>
      </c>
      <c r="G67" s="4">
        <f t="shared" ref="G67:G130" si="33">(F67-2451545)/36525</f>
        <v>0.20000057038558491</v>
      </c>
      <c r="I67">
        <f t="shared" ref="I67:I130" si="34">MOD(280.46646+G67*(36000.76983 + G67*0.0003032),360)</f>
        <v>280.64097244822551</v>
      </c>
      <c r="J67">
        <f t="shared" ref="J67:J130" si="35">357.52911+G67*(35999.05029 - 0.0001537*G67)</f>
        <v>7557.3596951913223</v>
      </c>
      <c r="K67">
        <f t="shared" ref="K67:K130" si="36">0.016708634-G67*(0.000042037+0.0000001267*G67)</f>
        <v>1.6700221507993794E-2</v>
      </c>
      <c r="L67">
        <f t="shared" ref="L67:L130" si="37">SIN(RADIANS(J67))*(1.914602-G67*(0.004817+0.000014*G67))+SIN(RADIANS(2*J67))*(0.019993-0.000101*G67)+SIN(RADIANS(3*J67))*0.000289</f>
        <v>-9.0031078681684348E-2</v>
      </c>
      <c r="M67">
        <f t="shared" ref="M67:M130" si="38">I67+L67</f>
        <v>280.55094136954381</v>
      </c>
      <c r="N67">
        <f t="shared" ref="N67:N130" si="39">MOD(J67+L67,360)</f>
        <v>357.26966411264038</v>
      </c>
      <c r="O67">
        <f t="shared" ref="O67:O130" si="40">(1.000001018*(1-K67*K67))/(1+K67*COS(RADIANS(N67)))</f>
        <v>0.98331911523377447</v>
      </c>
      <c r="P67">
        <f t="shared" ref="P67:P130" si="41">M67-0.00569-0.00478*SIN(RADIANS(125.04-1934.136*G67))</f>
        <v>280.54052037843962</v>
      </c>
      <c r="Q67">
        <f t="shared" ref="Q67:Q130" si="42">23+(26+((21.448-G67*(46.815+G67*(0.00059-G67*0.001813))))/60)/60</f>
        <v>23.436690267833718</v>
      </c>
      <c r="R67">
        <f t="shared" ref="R67:R130" si="43">Q67+0.00256*COS(RADIANS(125.04-1934.136*G67))</f>
        <v>23.436324620496276</v>
      </c>
      <c r="S67">
        <f t="shared" si="30"/>
        <v>-78.535826494324823</v>
      </c>
      <c r="T67">
        <f t="shared" ref="T67:T130" si="44">DEGREES(ASIN(SIN(RADIANS(R67))*SIN(RADIANS(P67))))</f>
        <v>-23.01787435085344</v>
      </c>
      <c r="U67">
        <f t="shared" ref="U67:U130" si="45">TAN(RADIANS(R67/2))*TAN(RADIANS(R67/2))</f>
        <v>4.3023327237143888E-2</v>
      </c>
      <c r="V67">
        <f t="shared" ref="V67:V130" si="46">4*DEGREES(U67*SIN(2*RADIANS(I67))-2*K67*SIN(RADIANS(J67))+4*K67*U67*SIN(RADIANS(J67))*COS(2*RADIANS(I67))-0.5*U67*U67*SIN(4*RADIANS(I67))-1.25*K67*K67*SIN(2*RADIANS(J67)))</f>
        <v>-3.3340647257931444</v>
      </c>
      <c r="W67">
        <f t="shared" ref="W67:W130" si="47">DEGREES(ACOS(COS(RADIANS(90.833))/(COS(RADIANS($B$3))*COS(RADIANS(T67)))-TAN(RADIANS($B$3))*TAN(RADIANS(T67))))</f>
        <v>70.374802546202332</v>
      </c>
      <c r="X67" s="8">
        <f t="shared" ref="X67:X130" si="48">(720-4*$B$4-V67+$B$5*60)/1440</f>
        <v>0.54398198939291187</v>
      </c>
      <c r="Y67" s="8">
        <f t="shared" ref="Y67:Y130" si="49">X67-W67*4/1440</f>
        <v>0.34849642676457204</v>
      </c>
      <c r="Z67" s="8">
        <f t="shared" ref="Z67:Z130" si="50">X67+W67*4/1440</f>
        <v>0.7394675520212517</v>
      </c>
      <c r="AA67" s="9">
        <f t="shared" ref="AA67:AA130" si="51">8*W67</f>
        <v>562.99842036961866</v>
      </c>
      <c r="AB67">
        <f t="shared" ref="AB67:AB130" si="52">MOD(E67*1440+V67+4*$B$4-60*$B$5,1440)</f>
        <v>326.66593527420724</v>
      </c>
      <c r="AC67">
        <f t="shared" ref="AC67:AC130" si="53">IF(AB67/4&lt;0,AB67/4+180,AB67/4-180)</f>
        <v>-98.333516181448189</v>
      </c>
      <c r="AD67">
        <f t="shared" ref="AD67:AD130" si="54">DEGREES(ACOS(SIN(RADIANS($B$3))*SIN(RADIANS(T67))+COS(RADIANS($B$3))*COS(RADIANS(T67))*COS(RADIANS(AC67))))</f>
        <v>110.70330164411205</v>
      </c>
      <c r="AE67">
        <f t="shared" ref="AE67:AE130" si="55">90-AD67</f>
        <v>-20.703301644112045</v>
      </c>
      <c r="AF67">
        <f t="shared" ref="AF67:AF130" si="56">IF(AE67&gt;85,0,IF(AE67&gt;5,58.1/TAN(RADIANS(AE67))-0.07/POWER(TAN(RADIANS(AE67)),3)+0.000086/POWER(TAN(RADIANS(AE67)),5),IF(AE67&gt;-0.575,1735+AE67*(-518.2+AE67*(103.4+AE67*(-12.79+AE67*0.711))),-20.772/TAN(RADIANS(AE67)))))/3600</f>
        <v>1.5267201197113202E-2</v>
      </c>
      <c r="AG67">
        <f t="shared" ref="AG67:AG130" si="57">AE67+AF67</f>
        <v>-20.688034442914933</v>
      </c>
      <c r="AH67">
        <f t="shared" ref="AH67:AH130" si="58">IF(AC67&gt;0,MOD(DEGREES(ACOS(((SIN(RADIANS($B$3))*COS(RADIANS(AD67)))-SIN(RADIANS(T67)))/(COS(RADIANS($B$3))*SIN(RADIANS(AD67)))))+180,360),MOD(540-DEGREES(ACOS(((SIN(RADIANS($B$3))*COS(RADIANS(AD67)))-SIN(RADIANS(T67)))/(COS(RADIANS($B$3))*SIN(RADIANS(AD67))))),360))</f>
        <v>103.2117939700874</v>
      </c>
    </row>
    <row r="68" spans="4:34" x14ac:dyDescent="0.25">
      <c r="D68" s="2">
        <f t="shared" si="31"/>
        <v>43831</v>
      </c>
      <c r="E68" s="8">
        <f t="shared" ref="E68:E131" si="59">E67+0.1/24</f>
        <v>0.27500000000000024</v>
      </c>
      <c r="F68" s="3">
        <f t="shared" si="32"/>
        <v>2458850.0249999999</v>
      </c>
      <c r="G68" s="4">
        <f t="shared" si="33"/>
        <v>0.20000068446269423</v>
      </c>
      <c r="I68">
        <f t="shared" si="34"/>
        <v>280.64507931199478</v>
      </c>
      <c r="J68">
        <f t="shared" si="35"/>
        <v>7557.363801858909</v>
      </c>
      <c r="K68">
        <f t="shared" si="36"/>
        <v>1.6700221503192555E-2</v>
      </c>
      <c r="L68">
        <f t="shared" si="37"/>
        <v>-8.9891151763868138E-2</v>
      </c>
      <c r="M68">
        <f t="shared" si="38"/>
        <v>280.5551881602309</v>
      </c>
      <c r="N68">
        <f t="shared" si="39"/>
        <v>357.27391070714475</v>
      </c>
      <c r="O68">
        <f t="shared" si="40"/>
        <v>0.98331905825607335</v>
      </c>
      <c r="P68">
        <f t="shared" si="41"/>
        <v>280.54476716649759</v>
      </c>
      <c r="Q68">
        <f t="shared" si="42"/>
        <v>23.43669026635024</v>
      </c>
      <c r="R68">
        <f t="shared" si="43"/>
        <v>23.436324628770041</v>
      </c>
      <c r="S68">
        <f t="shared" si="30"/>
        <v>-78.531226791151241</v>
      </c>
      <c r="T68">
        <f t="shared" si="44"/>
        <v>-23.017538580437222</v>
      </c>
      <c r="U68">
        <f t="shared" si="45"/>
        <v>4.3023327268385016E-2</v>
      </c>
      <c r="V68">
        <f t="shared" si="46"/>
        <v>-3.3360316124870391</v>
      </c>
      <c r="W68">
        <f t="shared" si="47"/>
        <v>70.375152531762126</v>
      </c>
      <c r="X68" s="8">
        <f t="shared" si="48"/>
        <v>0.54398335528644925</v>
      </c>
      <c r="Y68" s="8">
        <f t="shared" si="49"/>
        <v>0.34849682047599889</v>
      </c>
      <c r="Z68" s="8">
        <f t="shared" si="50"/>
        <v>0.73946989009689967</v>
      </c>
      <c r="AA68" s="9">
        <f t="shared" si="51"/>
        <v>563.00122025409701</v>
      </c>
      <c r="AB68">
        <f t="shared" si="52"/>
        <v>332.66396838751331</v>
      </c>
      <c r="AC68">
        <f t="shared" si="53"/>
        <v>-96.834007903121673</v>
      </c>
      <c r="AD68">
        <f t="shared" si="54"/>
        <v>109.58684024754045</v>
      </c>
      <c r="AE68">
        <f t="shared" si="55"/>
        <v>-19.586840247540451</v>
      </c>
      <c r="AF68">
        <f t="shared" si="56"/>
        <v>1.6215827308537663E-2</v>
      </c>
      <c r="AG68">
        <f t="shared" si="57"/>
        <v>-19.570624420231912</v>
      </c>
      <c r="AH68">
        <f t="shared" si="58"/>
        <v>104.07600084527775</v>
      </c>
    </row>
    <row r="69" spans="4:34" x14ac:dyDescent="0.25">
      <c r="D69" s="2">
        <f t="shared" si="31"/>
        <v>43831</v>
      </c>
      <c r="E69" s="8">
        <f t="shared" si="59"/>
        <v>0.2791666666666669</v>
      </c>
      <c r="F69" s="3">
        <f t="shared" si="32"/>
        <v>2458850.0291666668</v>
      </c>
      <c r="G69" s="4">
        <f t="shared" si="33"/>
        <v>0.20000079853981631</v>
      </c>
      <c r="I69">
        <f t="shared" si="34"/>
        <v>280.64918617622243</v>
      </c>
      <c r="J69">
        <f t="shared" si="35"/>
        <v>7557.3679085269578</v>
      </c>
      <c r="K69">
        <f t="shared" si="36"/>
        <v>1.6700221498391312E-2</v>
      </c>
      <c r="L69">
        <f t="shared" si="37"/>
        <v>-8.9751224338659286E-2</v>
      </c>
      <c r="M69">
        <f t="shared" si="38"/>
        <v>280.55943495188376</v>
      </c>
      <c r="N69">
        <f t="shared" si="39"/>
        <v>357.27815730261955</v>
      </c>
      <c r="O69">
        <f t="shared" si="40"/>
        <v>0.98331900136699468</v>
      </c>
      <c r="P69">
        <f t="shared" si="41"/>
        <v>280.54901395552145</v>
      </c>
      <c r="Q69">
        <f t="shared" si="42"/>
        <v>23.436690264866762</v>
      </c>
      <c r="R69">
        <f t="shared" si="43"/>
        <v>23.436324637043818</v>
      </c>
      <c r="S69">
        <f t="shared" si="30"/>
        <v>-78.526627109839481</v>
      </c>
      <c r="T69">
        <f t="shared" si="44"/>
        <v>-23.017202677053394</v>
      </c>
      <c r="U69">
        <f t="shared" si="45"/>
        <v>4.3023327299626164E-2</v>
      </c>
      <c r="V69">
        <f t="shared" si="46"/>
        <v>-3.3379984118039072</v>
      </c>
      <c r="W69">
        <f t="shared" si="47"/>
        <v>70.375502653455484</v>
      </c>
      <c r="X69" s="8">
        <f t="shared" si="48"/>
        <v>0.54398472111930829</v>
      </c>
      <c r="Y69" s="8">
        <f t="shared" si="49"/>
        <v>0.3484972137485986</v>
      </c>
      <c r="Z69" s="8">
        <f t="shared" si="50"/>
        <v>0.73947222849001792</v>
      </c>
      <c r="AA69" s="9">
        <f t="shared" si="51"/>
        <v>563.00402122764388</v>
      </c>
      <c r="AB69">
        <f t="shared" si="52"/>
        <v>338.66200158819646</v>
      </c>
      <c r="AC69">
        <f t="shared" si="53"/>
        <v>-95.334499602950885</v>
      </c>
      <c r="AD69">
        <f t="shared" si="54"/>
        <v>108.47459119956955</v>
      </c>
      <c r="AE69">
        <f t="shared" si="55"/>
        <v>-18.474591199569545</v>
      </c>
      <c r="AF69">
        <f t="shared" si="56"/>
        <v>1.7270160634260054E-2</v>
      </c>
      <c r="AG69">
        <f t="shared" si="57"/>
        <v>-18.457321038935284</v>
      </c>
      <c r="AH69">
        <f t="shared" si="58"/>
        <v>104.94035104800821</v>
      </c>
    </row>
    <row r="70" spans="4:34" x14ac:dyDescent="0.25">
      <c r="D70" s="2">
        <f t="shared" si="31"/>
        <v>43831</v>
      </c>
      <c r="E70" s="8">
        <f t="shared" si="59"/>
        <v>0.28333333333333355</v>
      </c>
      <c r="F70" s="3">
        <f t="shared" si="32"/>
        <v>2458850.0333333332</v>
      </c>
      <c r="G70" s="4">
        <f t="shared" si="33"/>
        <v>0.20000091261692565</v>
      </c>
      <c r="I70">
        <f t="shared" si="34"/>
        <v>280.6532930399926</v>
      </c>
      <c r="J70">
        <f t="shared" si="35"/>
        <v>7557.3720151945454</v>
      </c>
      <c r="K70">
        <f t="shared" si="36"/>
        <v>1.6700221493590069E-2</v>
      </c>
      <c r="L70">
        <f t="shared" si="37"/>
        <v>-8.9611296438339288E-2</v>
      </c>
      <c r="M70">
        <f t="shared" si="38"/>
        <v>280.56368174355424</v>
      </c>
      <c r="N70">
        <f t="shared" si="39"/>
        <v>357.28240389810708</v>
      </c>
      <c r="O70">
        <f t="shared" si="40"/>
        <v>0.98331894456655222</v>
      </c>
      <c r="P70">
        <f t="shared" si="41"/>
        <v>280.55326074456292</v>
      </c>
      <c r="Q70">
        <f t="shared" si="42"/>
        <v>23.436690263383284</v>
      </c>
      <c r="R70">
        <f t="shared" si="43"/>
        <v>23.436324645317594</v>
      </c>
      <c r="S70">
        <f t="shared" si="30"/>
        <v>-78.522027451425203</v>
      </c>
      <c r="T70">
        <f t="shared" si="44"/>
        <v>-23.016866640779732</v>
      </c>
      <c r="U70">
        <f t="shared" si="45"/>
        <v>4.3023327330867341E-2</v>
      </c>
      <c r="V70">
        <f t="shared" si="46"/>
        <v>-3.3399651232670133</v>
      </c>
      <c r="W70">
        <f t="shared" si="47"/>
        <v>70.375852911198436</v>
      </c>
      <c r="X70" s="8">
        <f t="shared" si="48"/>
        <v>0.54398608689115768</v>
      </c>
      <c r="Y70" s="8">
        <f t="shared" si="49"/>
        <v>0.34849760658227313</v>
      </c>
      <c r="Z70" s="8">
        <f t="shared" si="50"/>
        <v>0.73947456720004223</v>
      </c>
      <c r="AA70" s="9">
        <f t="shared" si="51"/>
        <v>563.00682328958749</v>
      </c>
      <c r="AB70">
        <f t="shared" si="52"/>
        <v>344.66003487673328</v>
      </c>
      <c r="AC70">
        <f t="shared" si="53"/>
        <v>-93.834991280816681</v>
      </c>
      <c r="AD70">
        <f t="shared" si="54"/>
        <v>107.36680992008188</v>
      </c>
      <c r="AE70">
        <f t="shared" si="55"/>
        <v>-17.366809920081877</v>
      </c>
      <c r="AF70">
        <f t="shared" si="56"/>
        <v>1.8449538282662256E-2</v>
      </c>
      <c r="AG70">
        <f t="shared" si="57"/>
        <v>-17.348360381799214</v>
      </c>
      <c r="AH70">
        <f t="shared" si="58"/>
        <v>105.80548491677985</v>
      </c>
    </row>
    <row r="71" spans="4:34" x14ac:dyDescent="0.25">
      <c r="D71" s="2">
        <f t="shared" si="31"/>
        <v>43831</v>
      </c>
      <c r="E71" s="8">
        <f t="shared" si="59"/>
        <v>0.2875000000000002</v>
      </c>
      <c r="F71" s="3">
        <f t="shared" si="32"/>
        <v>2458850.0375000001</v>
      </c>
      <c r="G71" s="4">
        <f t="shared" si="33"/>
        <v>0.20000102669404773</v>
      </c>
      <c r="I71">
        <f t="shared" si="34"/>
        <v>280.65739990422207</v>
      </c>
      <c r="J71">
        <f t="shared" si="35"/>
        <v>7557.3761218625941</v>
      </c>
      <c r="K71">
        <f t="shared" si="36"/>
        <v>1.670022148878883E-2</v>
      </c>
      <c r="L71">
        <f t="shared" si="37"/>
        <v>-8.9471368032157203E-2</v>
      </c>
      <c r="M71">
        <f t="shared" si="38"/>
        <v>280.56792853618992</v>
      </c>
      <c r="N71">
        <f t="shared" si="39"/>
        <v>357.28665049456231</v>
      </c>
      <c r="O71">
        <f t="shared" si="40"/>
        <v>0.98331888785473276</v>
      </c>
      <c r="P71">
        <f t="shared" si="41"/>
        <v>280.55750753456971</v>
      </c>
      <c r="Q71">
        <f t="shared" si="42"/>
        <v>23.436690261899805</v>
      </c>
      <c r="R71">
        <f t="shared" si="43"/>
        <v>23.436324653591377</v>
      </c>
      <c r="S71">
        <f t="shared" si="30"/>
        <v>-78.517427814890524</v>
      </c>
      <c r="T71">
        <f t="shared" si="44"/>
        <v>-23.016530471544041</v>
      </c>
      <c r="U71">
        <f t="shared" si="45"/>
        <v>4.3023327362108524E-2</v>
      </c>
      <c r="V71">
        <f t="shared" si="46"/>
        <v>-3.3419317472797845</v>
      </c>
      <c r="W71">
        <f t="shared" si="47"/>
        <v>70.376203305063413</v>
      </c>
      <c r="X71" s="8">
        <f t="shared" si="48"/>
        <v>0.54398745260227765</v>
      </c>
      <c r="Y71" s="8">
        <f t="shared" si="49"/>
        <v>0.34849799897710154</v>
      </c>
      <c r="Z71" s="8">
        <f t="shared" si="50"/>
        <v>0.73947690622745377</v>
      </c>
      <c r="AA71" s="9">
        <f t="shared" si="51"/>
        <v>563.0096264405073</v>
      </c>
      <c r="AB71">
        <f t="shared" si="52"/>
        <v>350.65806825272051</v>
      </c>
      <c r="AC71">
        <f t="shared" si="53"/>
        <v>-92.335482936819872</v>
      </c>
      <c r="AD71">
        <f t="shared" si="54"/>
        <v>106.26375475667416</v>
      </c>
      <c r="AE71">
        <f t="shared" si="55"/>
        <v>-16.26375475667416</v>
      </c>
      <c r="AF71">
        <f t="shared" si="56"/>
        <v>1.9778298042640703E-2</v>
      </c>
      <c r="AG71">
        <f t="shared" si="57"/>
        <v>-16.243976458631519</v>
      </c>
      <c r="AH71">
        <f t="shared" si="58"/>
        <v>106.67202419287537</v>
      </c>
    </row>
    <row r="72" spans="4:34" x14ac:dyDescent="0.25">
      <c r="D72" s="2">
        <f t="shared" si="31"/>
        <v>43831</v>
      </c>
      <c r="E72" s="8">
        <f t="shared" si="59"/>
        <v>0.29166666666666685</v>
      </c>
      <c r="F72" s="3">
        <f t="shared" si="32"/>
        <v>2458850.0416666665</v>
      </c>
      <c r="G72" s="4">
        <f t="shared" si="33"/>
        <v>0.20000114077115705</v>
      </c>
      <c r="I72">
        <f t="shared" si="34"/>
        <v>280.66150676799134</v>
      </c>
      <c r="J72">
        <f t="shared" si="35"/>
        <v>7557.3802285301817</v>
      </c>
      <c r="K72">
        <f t="shared" si="36"/>
        <v>1.6700221483987587E-2</v>
      </c>
      <c r="L72">
        <f t="shared" si="37"/>
        <v>-8.933143915233932E-2</v>
      </c>
      <c r="M72">
        <f t="shared" si="38"/>
        <v>280.57217532883902</v>
      </c>
      <c r="N72">
        <f t="shared" si="39"/>
        <v>357.29089709102936</v>
      </c>
      <c r="O72">
        <f t="shared" si="40"/>
        <v>0.98331883123155028</v>
      </c>
      <c r="P72">
        <f t="shared" si="41"/>
        <v>280.56175432459003</v>
      </c>
      <c r="Q72">
        <f t="shared" si="42"/>
        <v>23.436690260416327</v>
      </c>
      <c r="R72">
        <f t="shared" si="43"/>
        <v>23.436324661865164</v>
      </c>
      <c r="S72">
        <f t="shared" si="30"/>
        <v>-78.512828201274871</v>
      </c>
      <c r="T72">
        <f t="shared" si="44"/>
        <v>-23.016194169424427</v>
      </c>
      <c r="U72">
        <f t="shared" si="45"/>
        <v>4.3023327393349721E-2</v>
      </c>
      <c r="V72">
        <f t="shared" si="46"/>
        <v>-3.3438982833645525</v>
      </c>
      <c r="W72">
        <f t="shared" si="47"/>
        <v>70.376553834966131</v>
      </c>
      <c r="X72" s="8">
        <f t="shared" si="48"/>
        <v>0.54398881825233647</v>
      </c>
      <c r="Y72" s="8">
        <f t="shared" si="49"/>
        <v>0.34849839093298607</v>
      </c>
      <c r="Z72" s="8">
        <f t="shared" si="50"/>
        <v>0.73947924557168687</v>
      </c>
      <c r="AA72" s="9">
        <f t="shared" si="51"/>
        <v>563.01243067972905</v>
      </c>
      <c r="AB72">
        <f t="shared" si="52"/>
        <v>356.6561017166357</v>
      </c>
      <c r="AC72">
        <f t="shared" si="53"/>
        <v>-90.835974570841074</v>
      </c>
      <c r="AD72">
        <f t="shared" si="54"/>
        <v>105.16568755274521</v>
      </c>
      <c r="AE72">
        <f t="shared" si="55"/>
        <v>-15.165687552745212</v>
      </c>
      <c r="AF72">
        <f t="shared" si="56"/>
        <v>2.1287505264674968E-2</v>
      </c>
      <c r="AG72">
        <f t="shared" si="57"/>
        <v>-15.144400047480536</v>
      </c>
      <c r="AH72">
        <f t="shared" si="58"/>
        <v>107.54057388873952</v>
      </c>
    </row>
    <row r="73" spans="4:34" x14ac:dyDescent="0.25">
      <c r="D73" s="2">
        <f t="shared" si="31"/>
        <v>43831</v>
      </c>
      <c r="E73" s="8">
        <f t="shared" si="59"/>
        <v>0.2958333333333335</v>
      </c>
      <c r="F73" s="3">
        <f t="shared" si="32"/>
        <v>2458850.0458333334</v>
      </c>
      <c r="G73" s="4">
        <f t="shared" si="33"/>
        <v>0.20000125484827913</v>
      </c>
      <c r="I73">
        <f t="shared" si="34"/>
        <v>280.66561363221899</v>
      </c>
      <c r="J73">
        <f t="shared" si="35"/>
        <v>7557.3843351982296</v>
      </c>
      <c r="K73">
        <f t="shared" si="36"/>
        <v>1.6700221479186348E-2</v>
      </c>
      <c r="L73">
        <f t="shared" si="37"/>
        <v>-8.91915097683008E-2</v>
      </c>
      <c r="M73">
        <f t="shared" si="38"/>
        <v>280.57642212245071</v>
      </c>
      <c r="N73">
        <f t="shared" si="39"/>
        <v>357.29514368846139</v>
      </c>
      <c r="O73">
        <f t="shared" si="40"/>
        <v>0.98331877469699158</v>
      </c>
      <c r="P73">
        <f t="shared" si="41"/>
        <v>280.56600111557293</v>
      </c>
      <c r="Q73">
        <f t="shared" si="42"/>
        <v>23.436690258932849</v>
      </c>
      <c r="R73">
        <f t="shared" si="43"/>
        <v>23.436324670138962</v>
      </c>
      <c r="S73">
        <f t="shared" si="30"/>
        <v>-78.508228609558927</v>
      </c>
      <c r="T73">
        <f t="shared" si="44"/>
        <v>-23.015857734348533</v>
      </c>
      <c r="U73">
        <f t="shared" si="45"/>
        <v>4.302332742459096E-2</v>
      </c>
      <c r="V73">
        <f t="shared" si="46"/>
        <v>-3.3458647319246402</v>
      </c>
      <c r="W73">
        <f t="shared" si="47"/>
        <v>70.376904500979123</v>
      </c>
      <c r="X73" s="8">
        <f t="shared" si="48"/>
        <v>0.54399018384161435</v>
      </c>
      <c r="Y73" s="8">
        <f t="shared" si="49"/>
        <v>0.34849878245000565</v>
      </c>
      <c r="Z73" s="8">
        <f t="shared" si="50"/>
        <v>0.73948158523322305</v>
      </c>
      <c r="AA73" s="9">
        <f t="shared" si="51"/>
        <v>563.01523600783298</v>
      </c>
      <c r="AB73">
        <f t="shared" si="52"/>
        <v>362.65413526807561</v>
      </c>
      <c r="AC73">
        <f t="shared" si="53"/>
        <v>-89.336466182981098</v>
      </c>
      <c r="AD73">
        <f t="shared" si="54"/>
        <v>104.07287419565158</v>
      </c>
      <c r="AE73">
        <f t="shared" si="55"/>
        <v>-14.072874195651579</v>
      </c>
      <c r="AF73">
        <f t="shared" si="56"/>
        <v>2.3017448388744359E-2</v>
      </c>
      <c r="AG73">
        <f t="shared" si="57"/>
        <v>-14.049856747262835</v>
      </c>
      <c r="AH73">
        <f t="shared" si="58"/>
        <v>108.41172397654543</v>
      </c>
    </row>
    <row r="74" spans="4:34" x14ac:dyDescent="0.25">
      <c r="D74" s="2">
        <f t="shared" si="31"/>
        <v>43831</v>
      </c>
      <c r="E74" s="8">
        <f t="shared" si="59"/>
        <v>0.30000000000000016</v>
      </c>
      <c r="F74" s="3">
        <f t="shared" si="32"/>
        <v>2458850.0499999998</v>
      </c>
      <c r="G74" s="4">
        <f t="shared" si="33"/>
        <v>0.20000136892538847</v>
      </c>
      <c r="I74">
        <f t="shared" si="34"/>
        <v>280.66972049599008</v>
      </c>
      <c r="J74">
        <f t="shared" si="35"/>
        <v>7557.3884418658199</v>
      </c>
      <c r="K74">
        <f t="shared" si="36"/>
        <v>1.6700221474385105E-2</v>
      </c>
      <c r="L74">
        <f t="shared" si="37"/>
        <v>-8.9051579911990808E-2</v>
      </c>
      <c r="M74">
        <f t="shared" si="38"/>
        <v>280.58066891607808</v>
      </c>
      <c r="N74">
        <f t="shared" si="39"/>
        <v>357.29939028590798</v>
      </c>
      <c r="O74">
        <f t="shared" si="40"/>
        <v>0.98331871825107009</v>
      </c>
      <c r="P74">
        <f t="shared" si="41"/>
        <v>280.57024790657164</v>
      </c>
      <c r="Q74">
        <f t="shared" si="42"/>
        <v>23.436690257449371</v>
      </c>
      <c r="R74">
        <f t="shared" si="43"/>
        <v>23.43632467841276</v>
      </c>
      <c r="S74">
        <f t="shared" si="30"/>
        <v>-78.503629040776772</v>
      </c>
      <c r="T74">
        <f t="shared" si="44"/>
        <v>-23.015521166394141</v>
      </c>
      <c r="U74">
        <f t="shared" si="45"/>
        <v>4.3023327455832212E-2</v>
      </c>
      <c r="V74">
        <f t="shared" si="46"/>
        <v>-3.3478310924851371</v>
      </c>
      <c r="W74">
        <f t="shared" si="47"/>
        <v>70.377255303018472</v>
      </c>
      <c r="X74" s="8">
        <f t="shared" si="48"/>
        <v>0.54399154936978134</v>
      </c>
      <c r="Y74" s="8">
        <f t="shared" si="49"/>
        <v>0.34849917352806337</v>
      </c>
      <c r="Z74" s="8">
        <f t="shared" si="50"/>
        <v>0.7394839252114993</v>
      </c>
      <c r="AA74" s="9">
        <f t="shared" si="51"/>
        <v>563.01804242414778</v>
      </c>
      <c r="AB74">
        <f t="shared" si="52"/>
        <v>368.65216890751509</v>
      </c>
      <c r="AC74">
        <f t="shared" si="53"/>
        <v>-87.836957773121227</v>
      </c>
      <c r="AD74">
        <f t="shared" si="54"/>
        <v>102.98558514686358</v>
      </c>
      <c r="AE74">
        <f t="shared" si="55"/>
        <v>-12.985585146863585</v>
      </c>
      <c r="AF74">
        <f t="shared" si="56"/>
        <v>2.5021334236437948E-2</v>
      </c>
      <c r="AG74">
        <f t="shared" si="57"/>
        <v>-12.960563812627147</v>
      </c>
      <c r="AH74">
        <f t="shared" si="58"/>
        <v>109.28605091217514</v>
      </c>
    </row>
    <row r="75" spans="4:34" x14ac:dyDescent="0.25">
      <c r="D75" s="2">
        <f t="shared" si="31"/>
        <v>43831</v>
      </c>
      <c r="E75" s="8">
        <f t="shared" si="59"/>
        <v>0.30416666666666681</v>
      </c>
      <c r="F75" s="3">
        <f t="shared" si="32"/>
        <v>2458850.0541666667</v>
      </c>
      <c r="G75" s="4">
        <f t="shared" si="33"/>
        <v>0.20000148300251055</v>
      </c>
      <c r="I75">
        <f t="shared" si="34"/>
        <v>280.67382736021864</v>
      </c>
      <c r="J75">
        <f t="shared" si="35"/>
        <v>7557.3925485338668</v>
      </c>
      <c r="K75">
        <f t="shared" si="36"/>
        <v>1.6700221469583866E-2</v>
      </c>
      <c r="L75">
        <f t="shared" si="37"/>
        <v>-8.8911649553101699E-2</v>
      </c>
      <c r="M75">
        <f t="shared" si="38"/>
        <v>280.58491571066554</v>
      </c>
      <c r="N75">
        <f t="shared" si="39"/>
        <v>357.30363688431407</v>
      </c>
      <c r="O75">
        <f t="shared" si="40"/>
        <v>0.98331866189377337</v>
      </c>
      <c r="P75">
        <f t="shared" si="41"/>
        <v>280.57449469853049</v>
      </c>
      <c r="Q75">
        <f t="shared" si="42"/>
        <v>23.436690255965893</v>
      </c>
      <c r="R75">
        <f t="shared" si="43"/>
        <v>23.436324686686564</v>
      </c>
      <c r="S75">
        <f t="shared" si="30"/>
        <v>-78.499029493914165</v>
      </c>
      <c r="T75">
        <f t="shared" si="44"/>
        <v>-23.015184465489209</v>
      </c>
      <c r="U75">
        <f t="shared" si="45"/>
        <v>4.3023327487073465E-2</v>
      </c>
      <c r="V75">
        <f t="shared" si="46"/>
        <v>-3.3497973654465611</v>
      </c>
      <c r="W75">
        <f t="shared" si="47"/>
        <v>70.377606241156414</v>
      </c>
      <c r="X75" s="8">
        <f t="shared" si="48"/>
        <v>0.54399291483711576</v>
      </c>
      <c r="Y75" s="8">
        <f t="shared" si="49"/>
        <v>0.34849956416723682</v>
      </c>
      <c r="Z75" s="8">
        <f t="shared" si="50"/>
        <v>0.7394862655069947</v>
      </c>
      <c r="AA75" s="9">
        <f t="shared" si="51"/>
        <v>563.02084992925131</v>
      </c>
      <c r="AB75">
        <f t="shared" si="52"/>
        <v>374.65020263455369</v>
      </c>
      <c r="AC75">
        <f t="shared" si="53"/>
        <v>-86.337449341361577</v>
      </c>
      <c r="AD75">
        <f t="shared" si="54"/>
        <v>101.90409595677789</v>
      </c>
      <c r="AE75">
        <f t="shared" si="55"/>
        <v>-11.904095956777894</v>
      </c>
      <c r="AF75">
        <f t="shared" si="56"/>
        <v>2.7370914601700082E-2</v>
      </c>
      <c r="AG75">
        <f t="shared" si="57"/>
        <v>-11.876725042176194</v>
      </c>
      <c r="AH75">
        <f t="shared" si="58"/>
        <v>110.16411900387664</v>
      </c>
    </row>
    <row r="76" spans="4:34" x14ac:dyDescent="0.25">
      <c r="D76" s="2">
        <f t="shared" si="31"/>
        <v>43831</v>
      </c>
      <c r="E76" s="8">
        <f t="shared" si="59"/>
        <v>0.30833333333333346</v>
      </c>
      <c r="F76" s="3">
        <f t="shared" si="32"/>
        <v>2458850.0583333331</v>
      </c>
      <c r="G76" s="4">
        <f t="shared" si="33"/>
        <v>0.20000159707961987</v>
      </c>
      <c r="I76">
        <f t="shared" si="34"/>
        <v>280.67793422398881</v>
      </c>
      <c r="J76">
        <f t="shared" si="35"/>
        <v>7557.3966552014554</v>
      </c>
      <c r="K76">
        <f t="shared" si="36"/>
        <v>1.6700221464782623E-2</v>
      </c>
      <c r="L76">
        <f t="shared" si="37"/>
        <v>-8.8771718723582818E-2</v>
      </c>
      <c r="M76">
        <f t="shared" si="38"/>
        <v>280.58916250526522</v>
      </c>
      <c r="N76">
        <f t="shared" si="39"/>
        <v>357.307883482732</v>
      </c>
      <c r="O76">
        <f t="shared" si="40"/>
        <v>0.98331860562511464</v>
      </c>
      <c r="P76">
        <f t="shared" si="41"/>
        <v>280.57874149050161</v>
      </c>
      <c r="Q76">
        <f t="shared" si="42"/>
        <v>23.436690254482414</v>
      </c>
      <c r="R76">
        <f t="shared" si="43"/>
        <v>23.436324694960376</v>
      </c>
      <c r="S76">
        <f t="shared" si="30"/>
        <v>-78.494429970006237</v>
      </c>
      <c r="T76">
        <f t="shared" si="44"/>
        <v>-23.01484763171166</v>
      </c>
      <c r="U76">
        <f t="shared" si="45"/>
        <v>4.3023327518314766E-2</v>
      </c>
      <c r="V76">
        <f t="shared" si="46"/>
        <v>-3.3517635503337981</v>
      </c>
      <c r="W76">
        <f t="shared" si="47"/>
        <v>70.377957315308848</v>
      </c>
      <c r="X76" s="8">
        <f t="shared" si="48"/>
        <v>0.54399428024328733</v>
      </c>
      <c r="Y76" s="8">
        <f t="shared" si="49"/>
        <v>0.34849995436742942</v>
      </c>
      <c r="Z76" s="8">
        <f t="shared" si="50"/>
        <v>0.73948860611914524</v>
      </c>
      <c r="AA76" s="9">
        <f t="shared" si="51"/>
        <v>563.02365852247078</v>
      </c>
      <c r="AB76">
        <f t="shared" si="52"/>
        <v>380.6482364496664</v>
      </c>
      <c r="AC76">
        <f t="shared" si="53"/>
        <v>-84.8379408875834</v>
      </c>
      <c r="AD76">
        <f t="shared" si="54"/>
        <v>100.8286877653624</v>
      </c>
      <c r="AE76">
        <f t="shared" si="55"/>
        <v>-10.828687765362403</v>
      </c>
      <c r="AF76">
        <f t="shared" si="56"/>
        <v>3.0165334077167243E-2</v>
      </c>
      <c r="AG76">
        <f t="shared" si="57"/>
        <v>-10.798522431285235</v>
      </c>
      <c r="AH76">
        <f t="shared" si="58"/>
        <v>111.04648163712409</v>
      </c>
    </row>
    <row r="77" spans="4:34" x14ac:dyDescent="0.25">
      <c r="D77" s="2">
        <f t="shared" si="31"/>
        <v>43831</v>
      </c>
      <c r="E77" s="8">
        <f t="shared" si="59"/>
        <v>0.31250000000000011</v>
      </c>
      <c r="F77" s="3">
        <f t="shared" si="32"/>
        <v>2458850.0625</v>
      </c>
      <c r="G77" s="4">
        <f t="shared" si="33"/>
        <v>0.20000171115674195</v>
      </c>
      <c r="I77">
        <f t="shared" si="34"/>
        <v>280.68204108821647</v>
      </c>
      <c r="J77">
        <f t="shared" si="35"/>
        <v>7557.4007618695023</v>
      </c>
      <c r="K77">
        <f t="shared" si="36"/>
        <v>1.6700221459981381E-2</v>
      </c>
      <c r="L77">
        <f t="shared" si="37"/>
        <v>-8.863178739290449E-2</v>
      </c>
      <c r="M77">
        <f t="shared" si="38"/>
        <v>280.59340930082357</v>
      </c>
      <c r="N77">
        <f t="shared" si="39"/>
        <v>357.31213008210943</v>
      </c>
      <c r="O77">
        <f t="shared" si="40"/>
        <v>0.9833185494450809</v>
      </c>
      <c r="P77">
        <f t="shared" si="41"/>
        <v>280.58298828343152</v>
      </c>
      <c r="Q77">
        <f t="shared" si="42"/>
        <v>23.436690252998936</v>
      </c>
      <c r="R77">
        <f t="shared" si="43"/>
        <v>23.436324703234192</v>
      </c>
      <c r="S77">
        <f t="shared" si="30"/>
        <v>-78.48983046803653</v>
      </c>
      <c r="T77">
        <f t="shared" si="44"/>
        <v>-23.014510664989221</v>
      </c>
      <c r="U77">
        <f t="shared" si="45"/>
        <v>4.3023327549556074E-2</v>
      </c>
      <c r="V77">
        <f t="shared" si="46"/>
        <v>-3.353729647548898</v>
      </c>
      <c r="W77">
        <f t="shared" si="47"/>
        <v>70.378308525548235</v>
      </c>
      <c r="X77" s="8">
        <f t="shared" si="48"/>
        <v>0.54399564558857549</v>
      </c>
      <c r="Y77" s="8">
        <f t="shared" si="49"/>
        <v>0.34850034412871927</v>
      </c>
      <c r="Z77" s="8">
        <f t="shared" si="50"/>
        <v>0.73949094704843166</v>
      </c>
      <c r="AA77" s="9">
        <f t="shared" si="51"/>
        <v>563.02646820438588</v>
      </c>
      <c r="AB77">
        <f t="shared" si="52"/>
        <v>386.64627035245127</v>
      </c>
      <c r="AC77">
        <f t="shared" si="53"/>
        <v>-83.338432411887183</v>
      </c>
      <c r="AD77">
        <f t="shared" si="54"/>
        <v>99.759647790526131</v>
      </c>
      <c r="AE77">
        <f t="shared" si="55"/>
        <v>-9.759647790526131</v>
      </c>
      <c r="AF77">
        <f t="shared" si="56"/>
        <v>3.3545577554978501E-2</v>
      </c>
      <c r="AG77">
        <f t="shared" si="57"/>
        <v>-9.7261022129711527</v>
      </c>
      <c r="AH77">
        <f t="shared" si="58"/>
        <v>111.93368236161842</v>
      </c>
    </row>
    <row r="78" spans="4:34" x14ac:dyDescent="0.25">
      <c r="D78" s="2">
        <f t="shared" si="31"/>
        <v>43831</v>
      </c>
      <c r="E78" s="8">
        <f t="shared" si="59"/>
        <v>0.31666666666666676</v>
      </c>
      <c r="F78" s="3">
        <f t="shared" si="32"/>
        <v>2458850.0666666669</v>
      </c>
      <c r="G78" s="4">
        <f t="shared" si="33"/>
        <v>0.20000182523386403</v>
      </c>
      <c r="I78">
        <f t="shared" si="34"/>
        <v>280.68614795244503</v>
      </c>
      <c r="J78">
        <f t="shared" si="35"/>
        <v>7557.4048685375501</v>
      </c>
      <c r="K78">
        <f t="shared" si="36"/>
        <v>1.6700221455180141E-2</v>
      </c>
      <c r="L78">
        <f t="shared" si="37"/>
        <v>-8.8491855577479475E-2</v>
      </c>
      <c r="M78">
        <f t="shared" si="38"/>
        <v>280.59765609686752</v>
      </c>
      <c r="N78">
        <f t="shared" si="39"/>
        <v>357.31637668197254</v>
      </c>
      <c r="O78">
        <f t="shared" si="40"/>
        <v>0.98331849335367938</v>
      </c>
      <c r="P78">
        <f t="shared" si="41"/>
        <v>280.58723507684704</v>
      </c>
      <c r="Q78">
        <f t="shared" si="42"/>
        <v>23.436690251515458</v>
      </c>
      <c r="R78">
        <f t="shared" si="43"/>
        <v>23.436324711508014</v>
      </c>
      <c r="S78">
        <f t="shared" si="30"/>
        <v>-78.485230988526041</v>
      </c>
      <c r="T78">
        <f t="shared" si="44"/>
        <v>-23.014173565362199</v>
      </c>
      <c r="U78">
        <f t="shared" si="45"/>
        <v>4.302332758079741E-2</v>
      </c>
      <c r="V78">
        <f t="shared" si="46"/>
        <v>-3.3556956568361258</v>
      </c>
      <c r="W78">
        <f t="shared" si="47"/>
        <v>70.378659871829726</v>
      </c>
      <c r="X78" s="8">
        <f t="shared" si="48"/>
        <v>0.54399701087280283</v>
      </c>
      <c r="Y78" s="8">
        <f t="shared" si="49"/>
        <v>0.34850073345105359</v>
      </c>
      <c r="Z78" s="8">
        <f t="shared" si="50"/>
        <v>0.73949328829455208</v>
      </c>
      <c r="AA78" s="9">
        <f t="shared" si="51"/>
        <v>563.0292789746378</v>
      </c>
      <c r="AB78">
        <f t="shared" si="52"/>
        <v>392.64430434316398</v>
      </c>
      <c r="AC78">
        <f t="shared" si="53"/>
        <v>-81.838923914209005</v>
      </c>
      <c r="AD78">
        <f t="shared" si="54"/>
        <v>98.697269804733423</v>
      </c>
      <c r="AE78">
        <f t="shared" si="55"/>
        <v>-8.6972698047334234</v>
      </c>
      <c r="AF78">
        <f t="shared" si="56"/>
        <v>3.7719139539026975E-2</v>
      </c>
      <c r="AG78">
        <f t="shared" si="57"/>
        <v>-8.6595506651943968</v>
      </c>
      <c r="AH78">
        <f t="shared" si="58"/>
        <v>112.82625584883073</v>
      </c>
    </row>
    <row r="79" spans="4:34" x14ac:dyDescent="0.25">
      <c r="D79" s="2">
        <f t="shared" si="31"/>
        <v>43831</v>
      </c>
      <c r="E79" s="8">
        <f t="shared" si="59"/>
        <v>0.32083333333333341</v>
      </c>
      <c r="F79" s="3">
        <f t="shared" si="32"/>
        <v>2458850.0708333333</v>
      </c>
      <c r="G79" s="4">
        <f t="shared" si="33"/>
        <v>0.20000193931097338</v>
      </c>
      <c r="I79">
        <f t="shared" si="34"/>
        <v>280.69025481621611</v>
      </c>
      <c r="J79">
        <f t="shared" si="35"/>
        <v>7557.4089752051405</v>
      </c>
      <c r="K79">
        <f t="shared" si="36"/>
        <v>1.6700221450378899E-2</v>
      </c>
      <c r="L79">
        <f t="shared" si="37"/>
        <v>-8.8351923293665396E-2</v>
      </c>
      <c r="M79">
        <f t="shared" si="38"/>
        <v>280.60190289292245</v>
      </c>
      <c r="N79">
        <f t="shared" si="39"/>
        <v>357.32062328184657</v>
      </c>
      <c r="O79">
        <f t="shared" si="40"/>
        <v>0.98331843735091662</v>
      </c>
      <c r="P79">
        <f t="shared" si="41"/>
        <v>280.59148187027364</v>
      </c>
      <c r="Q79">
        <f t="shared" si="42"/>
        <v>23.43669025003198</v>
      </c>
      <c r="R79">
        <f t="shared" si="43"/>
        <v>23.43632471978184</v>
      </c>
      <c r="S79">
        <f t="shared" si="30"/>
        <v>-78.480631531997261</v>
      </c>
      <c r="T79">
        <f t="shared" si="44"/>
        <v>-23.013836332871072</v>
      </c>
      <c r="U79">
        <f t="shared" si="45"/>
        <v>4.3023327612038767E-2</v>
      </c>
      <c r="V79">
        <f t="shared" si="46"/>
        <v>-3.3576615779394028</v>
      </c>
      <c r="W79">
        <f t="shared" si="47"/>
        <v>70.379011354108229</v>
      </c>
      <c r="X79" s="8">
        <f t="shared" si="48"/>
        <v>0.54399837609579116</v>
      </c>
      <c r="Y79" s="8">
        <f t="shared" si="49"/>
        <v>0.34850112233437941</v>
      </c>
      <c r="Z79" s="8">
        <f t="shared" si="50"/>
        <v>0.73949562985720285</v>
      </c>
      <c r="AA79" s="9">
        <f t="shared" si="51"/>
        <v>563.03209083286583</v>
      </c>
      <c r="AB79">
        <f t="shared" si="52"/>
        <v>398.64233842206073</v>
      </c>
      <c r="AC79">
        <f t="shared" si="53"/>
        <v>-80.339415394484817</v>
      </c>
      <c r="AD79">
        <f t="shared" si="54"/>
        <v>97.641854600955142</v>
      </c>
      <c r="AE79">
        <f t="shared" si="55"/>
        <v>-7.641854600955142</v>
      </c>
      <c r="AF79">
        <f t="shared" si="56"/>
        <v>4.3004480576246909E-2</v>
      </c>
      <c r="AG79">
        <f t="shared" si="57"/>
        <v>-7.598850120378895</v>
      </c>
      <c r="AH79">
        <f t="shared" si="58"/>
        <v>113.72472872367297</v>
      </c>
    </row>
    <row r="80" spans="4:34" x14ac:dyDescent="0.25">
      <c r="D80" s="2">
        <f t="shared" si="31"/>
        <v>43831</v>
      </c>
      <c r="E80" s="8">
        <f t="shared" si="59"/>
        <v>0.32500000000000007</v>
      </c>
      <c r="F80" s="3">
        <f t="shared" si="32"/>
        <v>2458850.0750000002</v>
      </c>
      <c r="G80" s="4">
        <f t="shared" si="33"/>
        <v>0.20000205338809546</v>
      </c>
      <c r="I80">
        <f t="shared" si="34"/>
        <v>280.69436168044467</v>
      </c>
      <c r="J80">
        <f t="shared" si="35"/>
        <v>7557.4130818731874</v>
      </c>
      <c r="K80">
        <f t="shared" si="36"/>
        <v>1.6700221445577659E-2</v>
      </c>
      <c r="L80">
        <f t="shared" si="37"/>
        <v>-8.8211990511043212E-2</v>
      </c>
      <c r="M80">
        <f t="shared" si="38"/>
        <v>280.6061496899336</v>
      </c>
      <c r="N80">
        <f t="shared" si="39"/>
        <v>357.32486988267647</v>
      </c>
      <c r="O80">
        <f t="shared" si="40"/>
        <v>0.9833183814367803</v>
      </c>
      <c r="P80">
        <f t="shared" si="41"/>
        <v>280.59572866465652</v>
      </c>
      <c r="Q80">
        <f t="shared" si="42"/>
        <v>23.436690248548501</v>
      </c>
      <c r="R80">
        <f t="shared" si="43"/>
        <v>23.436324728055673</v>
      </c>
      <c r="S80">
        <f t="shared" si="30"/>
        <v>-78.476032097435109</v>
      </c>
      <c r="T80">
        <f t="shared" si="44"/>
        <v>-23.013498967443578</v>
      </c>
      <c r="U80">
        <f t="shared" si="45"/>
        <v>4.3023327643280138E-2</v>
      </c>
      <c r="V80">
        <f t="shared" si="46"/>
        <v>-3.3596274112599969</v>
      </c>
      <c r="W80">
        <f t="shared" si="47"/>
        <v>70.379362972456221</v>
      </c>
      <c r="X80" s="8">
        <f t="shared" si="48"/>
        <v>0.54399974125781936</v>
      </c>
      <c r="Y80" s="8">
        <f t="shared" si="49"/>
        <v>0.34850151077877434</v>
      </c>
      <c r="Z80" s="8">
        <f t="shared" si="50"/>
        <v>0.73949797173686438</v>
      </c>
      <c r="AA80" s="9">
        <f t="shared" si="51"/>
        <v>563.03490377964977</v>
      </c>
      <c r="AB80">
        <f t="shared" si="52"/>
        <v>404.64037258874009</v>
      </c>
      <c r="AC80">
        <f t="shared" si="53"/>
        <v>-78.839906852814977</v>
      </c>
      <c r="AD80">
        <f t="shared" si="54"/>
        <v>96.593710448154539</v>
      </c>
      <c r="AE80">
        <f t="shared" si="55"/>
        <v>-6.593710448154539</v>
      </c>
      <c r="AF80">
        <f t="shared" si="56"/>
        <v>4.9916644343239627E-2</v>
      </c>
      <c r="AG80">
        <f t="shared" si="57"/>
        <v>-6.5437938038112993</v>
      </c>
      <c r="AH80">
        <f t="shared" si="58"/>
        <v>114.62962027482399</v>
      </c>
    </row>
    <row r="81" spans="4:34" x14ac:dyDescent="0.25">
      <c r="D81" s="2">
        <f t="shared" si="31"/>
        <v>43831</v>
      </c>
      <c r="E81" s="8">
        <f t="shared" si="59"/>
        <v>0.32916666666666672</v>
      </c>
      <c r="F81" s="3">
        <f t="shared" si="32"/>
        <v>2458850.0791666666</v>
      </c>
      <c r="G81" s="4">
        <f t="shared" si="33"/>
        <v>0.20000216746520477</v>
      </c>
      <c r="I81">
        <f t="shared" si="34"/>
        <v>280.69846854421303</v>
      </c>
      <c r="J81">
        <f t="shared" si="35"/>
        <v>7557.4171885407759</v>
      </c>
      <c r="K81">
        <f t="shared" si="36"/>
        <v>1.6700221440776417E-2</v>
      </c>
      <c r="L81">
        <f t="shared" si="37"/>
        <v>-8.8072057261562822E-2</v>
      </c>
      <c r="M81">
        <f t="shared" si="38"/>
        <v>280.61039648695146</v>
      </c>
      <c r="N81">
        <f t="shared" si="39"/>
        <v>357.32911648351455</v>
      </c>
      <c r="O81">
        <f t="shared" si="40"/>
        <v>0.98331832561128307</v>
      </c>
      <c r="P81">
        <f t="shared" si="41"/>
        <v>280.59997545904622</v>
      </c>
      <c r="Q81">
        <f t="shared" si="42"/>
        <v>23.43669024706502</v>
      </c>
      <c r="R81">
        <f t="shared" si="43"/>
        <v>23.436324736329507</v>
      </c>
      <c r="S81">
        <f t="shared" si="30"/>
        <v>-78.471432685876508</v>
      </c>
      <c r="T81">
        <f t="shared" si="44"/>
        <v>-23.013161469157936</v>
      </c>
      <c r="U81">
        <f t="shared" si="45"/>
        <v>4.3023327674521515E-2</v>
      </c>
      <c r="V81">
        <f t="shared" si="46"/>
        <v>-3.3615931563222441</v>
      </c>
      <c r="W81">
        <f t="shared" si="47"/>
        <v>70.379714726789274</v>
      </c>
      <c r="X81" s="8">
        <f t="shared" si="48"/>
        <v>0.54400110635855714</v>
      </c>
      <c r="Y81" s="8">
        <f t="shared" si="49"/>
        <v>0.34850189878414251</v>
      </c>
      <c r="Z81" s="8">
        <f t="shared" si="50"/>
        <v>0.73950031393297178</v>
      </c>
      <c r="AA81" s="9">
        <f t="shared" si="51"/>
        <v>563.03771781431419</v>
      </c>
      <c r="AB81">
        <f t="shared" si="52"/>
        <v>410.63840684367779</v>
      </c>
      <c r="AC81">
        <f t="shared" si="53"/>
        <v>-77.340398289080554</v>
      </c>
      <c r="AD81">
        <f t="shared" si="54"/>
        <v>95.553153536220265</v>
      </c>
      <c r="AE81">
        <f t="shared" si="55"/>
        <v>-5.5531535362202646</v>
      </c>
      <c r="AF81">
        <f t="shared" si="56"/>
        <v>5.9346608682795642E-2</v>
      </c>
      <c r="AG81">
        <f t="shared" si="57"/>
        <v>-5.4938069275374692</v>
      </c>
      <c r="AH81">
        <f t="shared" si="58"/>
        <v>115.54144304709826</v>
      </c>
    </row>
    <row r="82" spans="4:34" x14ac:dyDescent="0.25">
      <c r="D82" s="2">
        <f t="shared" si="31"/>
        <v>43831</v>
      </c>
      <c r="E82" s="8">
        <f t="shared" si="59"/>
        <v>0.33333333333333337</v>
      </c>
      <c r="F82" s="3">
        <f t="shared" si="32"/>
        <v>2458850.0833333335</v>
      </c>
      <c r="G82" s="4">
        <f t="shared" si="33"/>
        <v>0.20000228154232685</v>
      </c>
      <c r="I82">
        <f t="shared" si="34"/>
        <v>280.70257540844159</v>
      </c>
      <c r="J82">
        <f t="shared" si="35"/>
        <v>7557.4212952088228</v>
      </c>
      <c r="K82">
        <f t="shared" si="36"/>
        <v>1.6700221435975177E-2</v>
      </c>
      <c r="L82">
        <f t="shared" si="37"/>
        <v>-8.7932123514860308E-2</v>
      </c>
      <c r="M82">
        <f t="shared" si="38"/>
        <v>280.61464328492673</v>
      </c>
      <c r="N82">
        <f t="shared" si="39"/>
        <v>357.33336308530761</v>
      </c>
      <c r="O82">
        <f t="shared" si="40"/>
        <v>0.98331826987441306</v>
      </c>
      <c r="P82">
        <f t="shared" si="41"/>
        <v>280.60422225439333</v>
      </c>
      <c r="Q82">
        <f t="shared" si="42"/>
        <v>23.436690245581541</v>
      </c>
      <c r="R82">
        <f t="shared" si="43"/>
        <v>23.43632474460335</v>
      </c>
      <c r="S82">
        <f t="shared" si="30"/>
        <v>-78.466833296300464</v>
      </c>
      <c r="T82">
        <f t="shared" si="44"/>
        <v>-23.012823837941397</v>
      </c>
      <c r="U82">
        <f t="shared" si="45"/>
        <v>4.3023327705762927E-2</v>
      </c>
      <c r="V82">
        <f t="shared" si="46"/>
        <v>-3.3635588135289298</v>
      </c>
      <c r="W82">
        <f t="shared" si="47"/>
        <v>70.380066617180375</v>
      </c>
      <c r="X82" s="8">
        <f t="shared" si="48"/>
        <v>0.54400247139828395</v>
      </c>
      <c r="Y82" s="8">
        <f t="shared" si="49"/>
        <v>0.34850228635056069</v>
      </c>
      <c r="Z82" s="8">
        <f t="shared" si="50"/>
        <v>0.73950265644600721</v>
      </c>
      <c r="AA82" s="9">
        <f t="shared" si="51"/>
        <v>563.040532937443</v>
      </c>
      <c r="AB82">
        <f t="shared" si="52"/>
        <v>416.63644118647113</v>
      </c>
      <c r="AC82">
        <f t="shared" si="53"/>
        <v>-75.840889703382217</v>
      </c>
      <c r="AD82">
        <f t="shared" si="54"/>
        <v>94.520508410416909</v>
      </c>
      <c r="AE82">
        <f t="shared" si="55"/>
        <v>-4.5205084104169089</v>
      </c>
      <c r="AF82">
        <f t="shared" si="56"/>
        <v>7.2980815616076167E-2</v>
      </c>
      <c r="AG82">
        <f t="shared" si="57"/>
        <v>-4.4475275948008326</v>
      </c>
      <c r="AH82">
        <f t="shared" si="58"/>
        <v>116.46070331602527</v>
      </c>
    </row>
    <row r="83" spans="4:34" x14ac:dyDescent="0.25">
      <c r="D83" s="2">
        <f t="shared" si="31"/>
        <v>43831</v>
      </c>
      <c r="E83" s="8">
        <f t="shared" si="59"/>
        <v>0.33750000000000002</v>
      </c>
      <c r="F83" s="3">
        <f t="shared" si="32"/>
        <v>2458850.0874999999</v>
      </c>
      <c r="G83" s="4">
        <f t="shared" si="33"/>
        <v>0.2000023956194362</v>
      </c>
      <c r="I83">
        <f t="shared" si="34"/>
        <v>280.70668227221267</v>
      </c>
      <c r="J83">
        <f t="shared" si="35"/>
        <v>7557.4254018764123</v>
      </c>
      <c r="K83">
        <f t="shared" si="36"/>
        <v>1.6700221431173935E-2</v>
      </c>
      <c r="L83">
        <f t="shared" si="37"/>
        <v>-8.7792189302774895E-2</v>
      </c>
      <c r="M83">
        <f t="shared" si="38"/>
        <v>280.6188900829099</v>
      </c>
      <c r="N83">
        <f t="shared" si="39"/>
        <v>357.33760968710976</v>
      </c>
      <c r="O83">
        <f t="shared" si="40"/>
        <v>0.98331821422618293</v>
      </c>
      <c r="P83">
        <f t="shared" si="41"/>
        <v>280.60846904974846</v>
      </c>
      <c r="Q83">
        <f t="shared" si="42"/>
        <v>23.436690244098063</v>
      </c>
      <c r="R83">
        <f t="shared" si="43"/>
        <v>23.436324752877198</v>
      </c>
      <c r="S83">
        <f t="shared" si="30"/>
        <v>-78.462233929743761</v>
      </c>
      <c r="T83">
        <f t="shared" si="44"/>
        <v>-23.012486073872228</v>
      </c>
      <c r="U83">
        <f t="shared" si="45"/>
        <v>4.3023327737004353E-2</v>
      </c>
      <c r="V83">
        <f t="shared" si="46"/>
        <v>-3.3655243824049146</v>
      </c>
      <c r="W83">
        <f t="shared" si="47"/>
        <v>70.380418643545056</v>
      </c>
      <c r="X83" s="8">
        <f t="shared" si="48"/>
        <v>0.54400383637667005</v>
      </c>
      <c r="Y83" s="8">
        <f t="shared" si="49"/>
        <v>0.34850267347793379</v>
      </c>
      <c r="Z83" s="8">
        <f t="shared" si="50"/>
        <v>0.73950499927540636</v>
      </c>
      <c r="AA83" s="9">
        <f t="shared" si="51"/>
        <v>563.04334914836045</v>
      </c>
      <c r="AB83">
        <f t="shared" si="52"/>
        <v>422.63447561759511</v>
      </c>
      <c r="AC83">
        <f t="shared" si="53"/>
        <v>-74.341381095601221</v>
      </c>
      <c r="AD83">
        <f t="shared" si="54"/>
        <v>93.496108394317787</v>
      </c>
      <c r="AE83">
        <f t="shared" si="55"/>
        <v>-3.4961083943177869</v>
      </c>
      <c r="AF83">
        <f t="shared" si="56"/>
        <v>9.4443938371619005E-2</v>
      </c>
      <c r="AG83">
        <f t="shared" si="57"/>
        <v>-3.4016644559461677</v>
      </c>
      <c r="AH83">
        <f t="shared" si="58"/>
        <v>117.38790144730126</v>
      </c>
    </row>
    <row r="84" spans="4:34" x14ac:dyDescent="0.25">
      <c r="D84" s="2">
        <f t="shared" si="31"/>
        <v>43831</v>
      </c>
      <c r="E84" s="8">
        <f t="shared" si="59"/>
        <v>0.34166666666666667</v>
      </c>
      <c r="F84" s="3">
        <f t="shared" si="32"/>
        <v>2458850.0916666668</v>
      </c>
      <c r="G84" s="4">
        <f t="shared" si="33"/>
        <v>0.20000250969655828</v>
      </c>
      <c r="I84">
        <f t="shared" si="34"/>
        <v>280.71078913644124</v>
      </c>
      <c r="J84">
        <f t="shared" si="35"/>
        <v>7557.429508544461</v>
      </c>
      <c r="K84">
        <f t="shared" si="36"/>
        <v>1.6700221426372692E-2</v>
      </c>
      <c r="L84">
        <f t="shared" si="37"/>
        <v>-8.7652254594887097E-2</v>
      </c>
      <c r="M84">
        <f t="shared" si="38"/>
        <v>280.62313688184634</v>
      </c>
      <c r="N84">
        <f t="shared" si="39"/>
        <v>357.34185628986597</v>
      </c>
      <c r="O84">
        <f t="shared" si="40"/>
        <v>0.98331815866658046</v>
      </c>
      <c r="P84">
        <f t="shared" si="41"/>
        <v>280.61271584605691</v>
      </c>
      <c r="Q84">
        <f t="shared" si="42"/>
        <v>23.436690242614585</v>
      </c>
      <c r="R84">
        <f t="shared" si="43"/>
        <v>23.436324761151052</v>
      </c>
      <c r="S84">
        <f t="shared" si="30"/>
        <v>-78.457634585191215</v>
      </c>
      <c r="T84">
        <f t="shared" si="44"/>
        <v>-23.012148176878057</v>
      </c>
      <c r="U84">
        <f t="shared" si="45"/>
        <v>4.3023327768245807E-2</v>
      </c>
      <c r="V84">
        <f t="shared" si="46"/>
        <v>-3.3674898633513983</v>
      </c>
      <c r="W84">
        <f t="shared" si="47"/>
        <v>70.380770805955891</v>
      </c>
      <c r="X84" s="8">
        <f t="shared" si="48"/>
        <v>0.5440052012939941</v>
      </c>
      <c r="Y84" s="8">
        <f t="shared" si="49"/>
        <v>0.34850306016633886</v>
      </c>
      <c r="Z84" s="8">
        <f t="shared" si="50"/>
        <v>0.73950734242164939</v>
      </c>
      <c r="AA84" s="9">
        <f t="shared" si="51"/>
        <v>563.04616644764712</v>
      </c>
      <c r="AB84">
        <f t="shared" si="52"/>
        <v>428.63251013664859</v>
      </c>
      <c r="AC84">
        <f t="shared" si="53"/>
        <v>-72.841872465837852</v>
      </c>
      <c r="AD84">
        <f t="shared" si="54"/>
        <v>92.480296000698445</v>
      </c>
      <c r="AE84">
        <f t="shared" si="55"/>
        <v>-2.4802960006984449</v>
      </c>
      <c r="AF84">
        <f t="shared" si="56"/>
        <v>0.13320592094995695</v>
      </c>
      <c r="AG84">
        <f t="shared" si="57"/>
        <v>-2.3470900797484879</v>
      </c>
      <c r="AH84">
        <f t="shared" si="58"/>
        <v>118.32353213896869</v>
      </c>
    </row>
    <row r="85" spans="4:34" x14ac:dyDescent="0.25">
      <c r="D85" s="2">
        <f t="shared" si="31"/>
        <v>43831</v>
      </c>
      <c r="E85" s="8">
        <f t="shared" si="59"/>
        <v>0.34583333333333333</v>
      </c>
      <c r="F85" s="3">
        <f t="shared" si="32"/>
        <v>2458850.0958333332</v>
      </c>
      <c r="G85" s="4">
        <f t="shared" si="33"/>
        <v>0.20000262377366759</v>
      </c>
      <c r="I85">
        <f t="shared" si="34"/>
        <v>280.71489600020959</v>
      </c>
      <c r="J85">
        <f t="shared" si="35"/>
        <v>7557.4336152120477</v>
      </c>
      <c r="K85">
        <f t="shared" si="36"/>
        <v>1.6700221421571453E-2</v>
      </c>
      <c r="L85">
        <f t="shared" si="37"/>
        <v>-8.7512319423369123E-2</v>
      </c>
      <c r="M85">
        <f t="shared" si="38"/>
        <v>280.62738368078624</v>
      </c>
      <c r="N85">
        <f t="shared" si="39"/>
        <v>357.346102892624</v>
      </c>
      <c r="O85">
        <f t="shared" si="40"/>
        <v>0.98331810319561841</v>
      </c>
      <c r="P85">
        <f t="shared" si="41"/>
        <v>280.61696264236895</v>
      </c>
      <c r="Q85">
        <f t="shared" si="42"/>
        <v>23.436690241131107</v>
      </c>
      <c r="R85">
        <f t="shared" si="43"/>
        <v>23.43632476942491</v>
      </c>
      <c r="S85">
        <f t="shared" si="30"/>
        <v>-78.453035263680007</v>
      </c>
      <c r="T85">
        <f t="shared" si="44"/>
        <v>-23.011810147037234</v>
      </c>
      <c r="U85">
        <f t="shared" si="45"/>
        <v>4.3023327799487289E-2</v>
      </c>
      <c r="V85">
        <f t="shared" si="46"/>
        <v>-3.3694552558918303</v>
      </c>
      <c r="W85">
        <f t="shared" si="47"/>
        <v>70.381123104328339</v>
      </c>
      <c r="X85" s="8">
        <f t="shared" si="48"/>
        <v>0.54400656614992482</v>
      </c>
      <c r="Y85" s="8">
        <f t="shared" si="49"/>
        <v>0.34850344641567943</v>
      </c>
      <c r="Z85" s="8">
        <f t="shared" si="50"/>
        <v>0.73950968588417021</v>
      </c>
      <c r="AA85" s="9">
        <f t="shared" si="51"/>
        <v>563.04898483462671</v>
      </c>
      <c r="AB85">
        <f t="shared" si="52"/>
        <v>434.63054474410819</v>
      </c>
      <c r="AC85">
        <f t="shared" si="53"/>
        <v>-71.342363813972952</v>
      </c>
      <c r="AD85">
        <f t="shared" si="54"/>
        <v>91.473423328690572</v>
      </c>
      <c r="AE85">
        <f t="shared" si="55"/>
        <v>-1.473423328690572</v>
      </c>
      <c r="AF85">
        <f t="shared" si="56"/>
        <v>0.22432369687977408</v>
      </c>
      <c r="AG85">
        <f t="shared" si="57"/>
        <v>-1.2490996318107979</v>
      </c>
      <c r="AH85">
        <f t="shared" si="58"/>
        <v>119.2680845473148</v>
      </c>
    </row>
    <row r="86" spans="4:34" x14ac:dyDescent="0.25">
      <c r="D86" s="2">
        <f t="shared" si="31"/>
        <v>43831</v>
      </c>
      <c r="E86" s="8">
        <f t="shared" si="59"/>
        <v>0.35</v>
      </c>
      <c r="F86" s="3">
        <f t="shared" si="32"/>
        <v>2458850.1</v>
      </c>
      <c r="G86" s="4">
        <f t="shared" si="33"/>
        <v>0.20000273785078967</v>
      </c>
      <c r="I86">
        <f t="shared" si="34"/>
        <v>280.71900286443906</v>
      </c>
      <c r="J86">
        <f t="shared" si="35"/>
        <v>7557.4377218800964</v>
      </c>
      <c r="K86">
        <f t="shared" si="36"/>
        <v>1.670022141677021E-2</v>
      </c>
      <c r="L86">
        <f t="shared" si="37"/>
        <v>-8.7372383757468405E-2</v>
      </c>
      <c r="M86">
        <f t="shared" si="38"/>
        <v>280.63163048068162</v>
      </c>
      <c r="N86">
        <f t="shared" si="39"/>
        <v>357.35034949633882</v>
      </c>
      <c r="O86">
        <f t="shared" si="40"/>
        <v>0.98331804781328469</v>
      </c>
      <c r="P86">
        <f t="shared" si="41"/>
        <v>280.62120943963646</v>
      </c>
      <c r="Q86">
        <f t="shared" si="42"/>
        <v>23.436690239647628</v>
      </c>
      <c r="R86">
        <f t="shared" si="43"/>
        <v>23.436324777698776</v>
      </c>
      <c r="S86">
        <f t="shared" si="30"/>
        <v>-78.448435964187738</v>
      </c>
      <c r="T86">
        <f t="shared" si="44"/>
        <v>-23.011471984276795</v>
      </c>
      <c r="U86">
        <f t="shared" si="45"/>
        <v>4.3023327830728771E-2</v>
      </c>
      <c r="V86">
        <f t="shared" si="46"/>
        <v>-3.3714205604309413</v>
      </c>
      <c r="W86">
        <f t="shared" si="47"/>
        <v>70.381475538735558</v>
      </c>
      <c r="X86" s="8">
        <f t="shared" si="48"/>
        <v>0.54400793094474376</v>
      </c>
      <c r="Y86" s="8">
        <f t="shared" si="49"/>
        <v>0.34850383222603387</v>
      </c>
      <c r="Z86" s="8">
        <f t="shared" si="50"/>
        <v>0.73951202966345364</v>
      </c>
      <c r="AA86" s="9">
        <f t="shared" si="51"/>
        <v>563.05180430988446</v>
      </c>
      <c r="AB86">
        <f t="shared" si="52"/>
        <v>440.62857943956902</v>
      </c>
      <c r="AC86">
        <f t="shared" si="53"/>
        <v>-69.842855140107744</v>
      </c>
      <c r="AD86">
        <f t="shared" si="54"/>
        <v>90.475852445932148</v>
      </c>
      <c r="AE86">
        <f t="shared" si="55"/>
        <v>-0.47585244593214782</v>
      </c>
      <c r="AF86">
        <f t="shared" si="56"/>
        <v>0.55733743052286167</v>
      </c>
      <c r="AG86">
        <f t="shared" si="57"/>
        <v>8.1484984590713849E-2</v>
      </c>
      <c r="AH86">
        <f t="shared" si="58"/>
        <v>120.22204229275258</v>
      </c>
    </row>
    <row r="87" spans="4:34" x14ac:dyDescent="0.25">
      <c r="D87" s="2">
        <f t="shared" si="31"/>
        <v>43831</v>
      </c>
      <c r="E87" s="8">
        <f t="shared" si="59"/>
        <v>0.35416666666666663</v>
      </c>
      <c r="F87" s="3">
        <f t="shared" si="32"/>
        <v>2458850.1041666665</v>
      </c>
      <c r="G87" s="4">
        <f t="shared" si="33"/>
        <v>0.20000285192789902</v>
      </c>
      <c r="I87">
        <f t="shared" si="34"/>
        <v>280.72310972820924</v>
      </c>
      <c r="J87">
        <f t="shared" si="35"/>
        <v>7557.441828547685</v>
      </c>
      <c r="K87">
        <f t="shared" si="36"/>
        <v>1.6700221411968971E-2</v>
      </c>
      <c r="L87">
        <f t="shared" si="37"/>
        <v>-8.7232447629412943E-2</v>
      </c>
      <c r="M87">
        <f t="shared" si="38"/>
        <v>280.63587728057985</v>
      </c>
      <c r="N87">
        <f t="shared" si="39"/>
        <v>357.35459610005546</v>
      </c>
      <c r="O87">
        <f t="shared" si="40"/>
        <v>0.98331799251959218</v>
      </c>
      <c r="P87">
        <f t="shared" si="41"/>
        <v>280.62545623690693</v>
      </c>
      <c r="Q87">
        <f t="shared" si="42"/>
        <v>23.43669023816415</v>
      </c>
      <c r="R87">
        <f t="shared" si="43"/>
        <v>23.436324785972648</v>
      </c>
      <c r="S87">
        <f t="shared" si="30"/>
        <v>-78.443836687754541</v>
      </c>
      <c r="T87">
        <f t="shared" si="44"/>
        <v>-23.011133688675383</v>
      </c>
      <c r="U87">
        <f t="shared" si="45"/>
        <v>4.3023327861970301E-2</v>
      </c>
      <c r="V87">
        <f t="shared" si="46"/>
        <v>-3.3733857764910962</v>
      </c>
      <c r="W87">
        <f t="shared" si="47"/>
        <v>70.381828109092766</v>
      </c>
      <c r="X87" s="8">
        <f t="shared" si="48"/>
        <v>0.54400929567811884</v>
      </c>
      <c r="Y87" s="8">
        <f t="shared" si="49"/>
        <v>0.3485042175973056</v>
      </c>
      <c r="Z87" s="8">
        <f t="shared" si="50"/>
        <v>0.73951437375893203</v>
      </c>
      <c r="AA87" s="9">
        <f t="shared" si="51"/>
        <v>563.05462487274212</v>
      </c>
      <c r="AB87">
        <f t="shared" si="52"/>
        <v>446.62661422350885</v>
      </c>
      <c r="AC87">
        <f t="shared" si="53"/>
        <v>-68.343346444122787</v>
      </c>
      <c r="AD87">
        <f t="shared" si="54"/>
        <v>89.487955753313173</v>
      </c>
      <c r="AE87">
        <f t="shared" si="55"/>
        <v>0.51204424668682691</v>
      </c>
      <c r="AF87">
        <f t="shared" si="56"/>
        <v>0.41530578685715347</v>
      </c>
      <c r="AG87">
        <f t="shared" si="57"/>
        <v>0.92735003354398038</v>
      </c>
      <c r="AH87">
        <f t="shared" si="58"/>
        <v>121.1858833452348</v>
      </c>
    </row>
    <row r="88" spans="4:34" x14ac:dyDescent="0.25">
      <c r="D88" s="2">
        <f t="shared" si="31"/>
        <v>43831</v>
      </c>
      <c r="E88" s="8">
        <f t="shared" si="59"/>
        <v>0.35833333333333328</v>
      </c>
      <c r="F88" s="3">
        <f t="shared" si="32"/>
        <v>2458850.1083333334</v>
      </c>
      <c r="G88" s="4">
        <f t="shared" si="33"/>
        <v>0.2000029660050211</v>
      </c>
      <c r="I88">
        <f t="shared" si="34"/>
        <v>280.72721659243871</v>
      </c>
      <c r="J88">
        <f t="shared" si="35"/>
        <v>7557.4459352157328</v>
      </c>
      <c r="K88">
        <f t="shared" si="36"/>
        <v>1.6700221407167728E-2</v>
      </c>
      <c r="L88">
        <f t="shared" si="37"/>
        <v>-8.7092511008560788E-2</v>
      </c>
      <c r="M88">
        <f t="shared" si="38"/>
        <v>280.64012408143014</v>
      </c>
      <c r="N88">
        <f t="shared" si="39"/>
        <v>357.35884270472434</v>
      </c>
      <c r="O88">
        <f t="shared" si="40"/>
        <v>0.98331793731452888</v>
      </c>
      <c r="P88">
        <f t="shared" si="41"/>
        <v>280.62970303512952</v>
      </c>
      <c r="Q88">
        <f t="shared" si="42"/>
        <v>23.436690236680672</v>
      </c>
      <c r="R88">
        <f t="shared" si="43"/>
        <v>23.436324794246524</v>
      </c>
      <c r="S88">
        <f t="shared" si="30"/>
        <v>-78.439237433361143</v>
      </c>
      <c r="T88">
        <f t="shared" si="44"/>
        <v>-23.010795260160197</v>
      </c>
      <c r="U88">
        <f t="shared" si="45"/>
        <v>4.3023327893211845E-2</v>
      </c>
      <c r="V88">
        <f t="shared" si="46"/>
        <v>-3.3753509044755461</v>
      </c>
      <c r="W88">
        <f t="shared" si="47"/>
        <v>70.382180815472879</v>
      </c>
      <c r="X88" s="8">
        <f t="shared" si="48"/>
        <v>0.54401066035033019</v>
      </c>
      <c r="Y88" s="8">
        <f t="shared" si="49"/>
        <v>0.34850460252957216</v>
      </c>
      <c r="Z88" s="8">
        <f t="shared" si="50"/>
        <v>0.73951671817108822</v>
      </c>
      <c r="AA88" s="9">
        <f t="shared" si="51"/>
        <v>563.05744652378303</v>
      </c>
      <c r="AB88">
        <f t="shared" si="52"/>
        <v>452.62464909552432</v>
      </c>
      <c r="AC88">
        <f t="shared" si="53"/>
        <v>-66.84383772611892</v>
      </c>
      <c r="AD88">
        <f t="shared" si="54"/>
        <v>88.510116330253169</v>
      </c>
      <c r="AE88">
        <f t="shared" si="55"/>
        <v>1.4898836697468312</v>
      </c>
      <c r="AF88">
        <f t="shared" si="56"/>
        <v>0.32046370377948213</v>
      </c>
      <c r="AG88">
        <f t="shared" si="57"/>
        <v>1.8103473735263134</v>
      </c>
      <c r="AH88">
        <f t="shared" si="58"/>
        <v>122.16007978415894</v>
      </c>
    </row>
    <row r="89" spans="4:34" x14ac:dyDescent="0.25">
      <c r="D89" s="2">
        <f t="shared" si="31"/>
        <v>43831</v>
      </c>
      <c r="E89" s="8">
        <f t="shared" si="59"/>
        <v>0.36249999999999993</v>
      </c>
      <c r="F89" s="3">
        <f t="shared" si="32"/>
        <v>2458850.1124999998</v>
      </c>
      <c r="G89" s="4">
        <f t="shared" si="33"/>
        <v>0.20000308008213041</v>
      </c>
      <c r="I89">
        <f t="shared" si="34"/>
        <v>280.73132345620616</v>
      </c>
      <c r="J89">
        <f t="shared" si="35"/>
        <v>7557.4500418833213</v>
      </c>
      <c r="K89">
        <f t="shared" si="36"/>
        <v>1.6700221402366489E-2</v>
      </c>
      <c r="L89">
        <f t="shared" si="37"/>
        <v>-8.695257392708472E-2</v>
      </c>
      <c r="M89">
        <f t="shared" si="38"/>
        <v>280.64437088227908</v>
      </c>
      <c r="N89">
        <f t="shared" si="39"/>
        <v>357.36308930939413</v>
      </c>
      <c r="O89">
        <f t="shared" si="40"/>
        <v>0.98331788219810701</v>
      </c>
      <c r="P89">
        <f t="shared" si="41"/>
        <v>280.63394983335081</v>
      </c>
      <c r="Q89">
        <f t="shared" si="42"/>
        <v>23.436690235197194</v>
      </c>
      <c r="R89">
        <f t="shared" si="43"/>
        <v>23.436324802520403</v>
      </c>
      <c r="S89">
        <f t="shared" si="30"/>
        <v>-78.434638202048575</v>
      </c>
      <c r="T89">
        <f t="shared" si="44"/>
        <v>-23.01045669881001</v>
      </c>
      <c r="U89">
        <f t="shared" si="45"/>
        <v>4.3023327924453382E-2</v>
      </c>
      <c r="V89">
        <f t="shared" si="46"/>
        <v>-3.3773159439066833</v>
      </c>
      <c r="W89">
        <f t="shared" si="47"/>
        <v>70.382533657790958</v>
      </c>
      <c r="X89" s="8">
        <f t="shared" si="48"/>
        <v>0.54401202496104639</v>
      </c>
      <c r="Y89" s="8">
        <f t="shared" si="49"/>
        <v>0.34850498702273819</v>
      </c>
      <c r="Z89" s="8">
        <f t="shared" si="50"/>
        <v>0.73951906289935465</v>
      </c>
      <c r="AA89" s="9">
        <f t="shared" si="51"/>
        <v>563.06026926232767</v>
      </c>
      <c r="AB89">
        <f t="shared" si="52"/>
        <v>458.62268405609325</v>
      </c>
      <c r="AC89">
        <f t="shared" si="53"/>
        <v>-65.344328985976688</v>
      </c>
      <c r="AD89">
        <f t="shared" si="54"/>
        <v>87.54272825735184</v>
      </c>
      <c r="AE89">
        <f t="shared" si="55"/>
        <v>2.4572717426481603</v>
      </c>
      <c r="AF89">
        <f t="shared" si="56"/>
        <v>0.2561504903111943</v>
      </c>
      <c r="AG89">
        <f t="shared" si="57"/>
        <v>2.7134222329593545</v>
      </c>
      <c r="AH89">
        <f t="shared" si="58"/>
        <v>123.14509743119021</v>
      </c>
    </row>
    <row r="90" spans="4:34" x14ac:dyDescent="0.25">
      <c r="D90" s="2">
        <f t="shared" si="31"/>
        <v>43831</v>
      </c>
      <c r="E90" s="8">
        <f t="shared" si="59"/>
        <v>0.36666666666666659</v>
      </c>
      <c r="F90" s="3">
        <f t="shared" si="32"/>
        <v>2458850.1166666667</v>
      </c>
      <c r="G90" s="4">
        <f t="shared" si="33"/>
        <v>0.2000031941592525</v>
      </c>
      <c r="I90">
        <f t="shared" si="34"/>
        <v>280.73543032043563</v>
      </c>
      <c r="J90">
        <f t="shared" si="35"/>
        <v>7557.4541485513682</v>
      </c>
      <c r="K90">
        <f t="shared" si="36"/>
        <v>1.6700221397565246E-2</v>
      </c>
      <c r="L90">
        <f t="shared" si="37"/>
        <v>-8.6812636354398162E-2</v>
      </c>
      <c r="M90">
        <f t="shared" si="38"/>
        <v>280.64861768408122</v>
      </c>
      <c r="N90">
        <f t="shared" si="39"/>
        <v>357.36733591501343</v>
      </c>
      <c r="O90">
        <f t="shared" si="40"/>
        <v>0.98331782717031491</v>
      </c>
      <c r="P90">
        <f t="shared" si="41"/>
        <v>280.63819663252542</v>
      </c>
      <c r="Q90">
        <f t="shared" si="42"/>
        <v>23.436690233713716</v>
      </c>
      <c r="R90">
        <f t="shared" si="43"/>
        <v>23.436324810794289</v>
      </c>
      <c r="S90">
        <f t="shared" si="30"/>
        <v>-78.430038992791637</v>
      </c>
      <c r="T90">
        <f t="shared" si="44"/>
        <v>-23.010118004551533</v>
      </c>
      <c r="U90">
        <f t="shared" si="45"/>
        <v>4.3023327955694975E-2</v>
      </c>
      <c r="V90">
        <f t="shared" si="46"/>
        <v>-3.379280895189317</v>
      </c>
      <c r="W90">
        <f t="shared" si="47"/>
        <v>70.382886636120546</v>
      </c>
      <c r="X90" s="8">
        <f t="shared" si="48"/>
        <v>0.54401338951054812</v>
      </c>
      <c r="Y90" s="8">
        <f t="shared" si="49"/>
        <v>0.34850537107687996</v>
      </c>
      <c r="Z90" s="8">
        <f t="shared" si="50"/>
        <v>0.73952140794421628</v>
      </c>
      <c r="AA90" s="9">
        <f t="shared" si="51"/>
        <v>563.06309308896437</v>
      </c>
      <c r="AB90">
        <f t="shared" si="52"/>
        <v>464.62071910481052</v>
      </c>
      <c r="AC90">
        <f t="shared" si="53"/>
        <v>-63.84482022379737</v>
      </c>
      <c r="AD90">
        <f t="shared" si="54"/>
        <v>86.586196913480919</v>
      </c>
      <c r="AE90">
        <f t="shared" si="55"/>
        <v>3.4138030865190814</v>
      </c>
      <c r="AF90">
        <f t="shared" si="56"/>
        <v>0.21075457979011003</v>
      </c>
      <c r="AG90">
        <f t="shared" si="57"/>
        <v>3.6245576663091912</v>
      </c>
      <c r="AH90">
        <f t="shared" si="58"/>
        <v>124.14139535000157</v>
      </c>
    </row>
    <row r="91" spans="4:34" x14ac:dyDescent="0.25">
      <c r="D91" s="2">
        <f t="shared" si="31"/>
        <v>43831</v>
      </c>
      <c r="E91" s="8">
        <f t="shared" si="59"/>
        <v>0.37083333333333324</v>
      </c>
      <c r="F91" s="3">
        <f t="shared" si="32"/>
        <v>2458850.1208333331</v>
      </c>
      <c r="G91" s="4">
        <f t="shared" si="33"/>
        <v>0.20000330823636184</v>
      </c>
      <c r="I91">
        <f t="shared" si="34"/>
        <v>280.7395371842058</v>
      </c>
      <c r="J91">
        <f t="shared" si="35"/>
        <v>7557.4582552189586</v>
      </c>
      <c r="K91">
        <f t="shared" si="36"/>
        <v>1.6700221392764007E-2</v>
      </c>
      <c r="L91">
        <f t="shared" si="37"/>
        <v>-8.6672698322507555E-2</v>
      </c>
      <c r="M91">
        <f t="shared" si="38"/>
        <v>280.6528644858833</v>
      </c>
      <c r="N91">
        <f t="shared" si="39"/>
        <v>357.37158252063637</v>
      </c>
      <c r="O91">
        <f t="shared" si="40"/>
        <v>0.98331777223116523</v>
      </c>
      <c r="P91">
        <f t="shared" si="41"/>
        <v>280.64244343170003</v>
      </c>
      <c r="Q91">
        <f t="shared" si="42"/>
        <v>23.436690232230237</v>
      </c>
      <c r="R91">
        <f t="shared" si="43"/>
        <v>23.436324819068183</v>
      </c>
      <c r="S91">
        <f t="shared" si="30"/>
        <v>-78.425439806631275</v>
      </c>
      <c r="T91">
        <f t="shared" si="44"/>
        <v>-23.009779177463589</v>
      </c>
      <c r="U91">
        <f t="shared" si="45"/>
        <v>4.3023327986936567E-2</v>
      </c>
      <c r="V91">
        <f t="shared" si="46"/>
        <v>-3.3812457578465476</v>
      </c>
      <c r="W91">
        <f t="shared" si="47"/>
        <v>70.383239750376561</v>
      </c>
      <c r="X91" s="8">
        <f t="shared" si="48"/>
        <v>0.54401475399850452</v>
      </c>
      <c r="Y91" s="8">
        <f t="shared" si="49"/>
        <v>0.34850575469190292</v>
      </c>
      <c r="Z91" s="8">
        <f t="shared" si="50"/>
        <v>0.73952375330510611</v>
      </c>
      <c r="AA91" s="9">
        <f t="shared" si="51"/>
        <v>563.06591800301248</v>
      </c>
      <c r="AB91">
        <f t="shared" si="52"/>
        <v>470.61875424215339</v>
      </c>
      <c r="AC91">
        <f t="shared" si="53"/>
        <v>-62.345311439461653</v>
      </c>
      <c r="AD91">
        <f t="shared" si="54"/>
        <v>85.640939243342018</v>
      </c>
      <c r="AE91">
        <f t="shared" si="55"/>
        <v>4.359060756657982</v>
      </c>
      <c r="AF91">
        <f t="shared" si="56"/>
        <v>0.17728213670658716</v>
      </c>
      <c r="AG91">
        <f t="shared" si="57"/>
        <v>4.5363428933645693</v>
      </c>
      <c r="AH91">
        <f t="shared" si="58"/>
        <v>125.14942521061562</v>
      </c>
    </row>
    <row r="92" spans="4:34" x14ac:dyDescent="0.25">
      <c r="D92" s="2">
        <f t="shared" si="31"/>
        <v>43831</v>
      </c>
      <c r="E92" s="8">
        <f t="shared" si="59"/>
        <v>0.37499999999999989</v>
      </c>
      <c r="F92" s="3">
        <f t="shared" si="32"/>
        <v>2458850.125</v>
      </c>
      <c r="G92" s="4">
        <f t="shared" si="33"/>
        <v>0.20000342231348392</v>
      </c>
      <c r="I92">
        <f t="shared" si="34"/>
        <v>280.74364404843527</v>
      </c>
      <c r="J92">
        <f t="shared" si="35"/>
        <v>7557.4623618870055</v>
      </c>
      <c r="K92">
        <f t="shared" si="36"/>
        <v>1.6700221387962764E-2</v>
      </c>
      <c r="L92">
        <f t="shared" si="37"/>
        <v>-8.6532759800992634E-2</v>
      </c>
      <c r="M92">
        <f t="shared" si="38"/>
        <v>280.65711128863427</v>
      </c>
      <c r="N92">
        <f t="shared" si="39"/>
        <v>357.37582912720427</v>
      </c>
      <c r="O92">
        <f t="shared" si="40"/>
        <v>0.98331771738064566</v>
      </c>
      <c r="P92">
        <f t="shared" si="41"/>
        <v>280.64669023182358</v>
      </c>
      <c r="Q92">
        <f t="shared" si="42"/>
        <v>23.436690230746759</v>
      </c>
      <c r="R92">
        <f t="shared" si="43"/>
        <v>23.43632482734208</v>
      </c>
      <c r="S92">
        <f t="shared" si="30"/>
        <v>-78.420840642548427</v>
      </c>
      <c r="T92">
        <f t="shared" si="44"/>
        <v>-23.009440217473283</v>
      </c>
      <c r="U92">
        <f t="shared" si="45"/>
        <v>4.3023328018178195E-2</v>
      </c>
      <c r="V92">
        <f t="shared" si="46"/>
        <v>-3.3832105322806583</v>
      </c>
      <c r="W92">
        <f t="shared" si="47"/>
        <v>70.383593000632104</v>
      </c>
      <c r="X92" s="8">
        <f t="shared" si="48"/>
        <v>0.54401611842519482</v>
      </c>
      <c r="Y92" s="8">
        <f t="shared" si="49"/>
        <v>0.34850613786788343</v>
      </c>
      <c r="Z92" s="8">
        <f t="shared" si="50"/>
        <v>0.73952609898250621</v>
      </c>
      <c r="AA92" s="9">
        <f t="shared" si="51"/>
        <v>563.06874400505683</v>
      </c>
      <c r="AB92">
        <f t="shared" si="52"/>
        <v>476.61678946771917</v>
      </c>
      <c r="AC92">
        <f t="shared" si="53"/>
        <v>-60.845802633070207</v>
      </c>
      <c r="AD92">
        <f t="shared" si="54"/>
        <v>84.707383991627793</v>
      </c>
      <c r="AE92">
        <f t="shared" si="55"/>
        <v>5.2926160083722067</v>
      </c>
      <c r="AF92">
        <f t="shared" si="56"/>
        <v>0.15325863927916425</v>
      </c>
      <c r="AG92">
        <f t="shared" si="57"/>
        <v>5.4458746476513706</v>
      </c>
      <c r="AH92">
        <f t="shared" si="58"/>
        <v>126.16963051181449</v>
      </c>
    </row>
    <row r="93" spans="4:34" x14ac:dyDescent="0.25">
      <c r="D93" s="2">
        <f t="shared" si="31"/>
        <v>43831</v>
      </c>
      <c r="E93" s="8">
        <f t="shared" si="59"/>
        <v>0.37916666666666654</v>
      </c>
      <c r="F93" s="3">
        <f t="shared" si="32"/>
        <v>2458850.1291666669</v>
      </c>
      <c r="G93" s="4">
        <f t="shared" si="33"/>
        <v>0.200003536390606</v>
      </c>
      <c r="I93">
        <f t="shared" si="34"/>
        <v>280.74775091266474</v>
      </c>
      <c r="J93">
        <f t="shared" si="35"/>
        <v>7557.4664685550533</v>
      </c>
      <c r="K93">
        <f t="shared" si="36"/>
        <v>1.6700221383161521E-2</v>
      </c>
      <c r="L93">
        <f t="shared" si="37"/>
        <v>-8.6392820806211523E-2</v>
      </c>
      <c r="M93">
        <f t="shared" si="38"/>
        <v>280.66135809185852</v>
      </c>
      <c r="N93">
        <f t="shared" si="39"/>
        <v>357.38007573424693</v>
      </c>
      <c r="O93">
        <f t="shared" si="40"/>
        <v>0.98331766261876297</v>
      </c>
      <c r="P93">
        <f t="shared" si="41"/>
        <v>280.65093703242047</v>
      </c>
      <c r="Q93">
        <f t="shared" si="42"/>
        <v>23.436690229263281</v>
      </c>
      <c r="R93">
        <f t="shared" si="43"/>
        <v>23.436324835615981</v>
      </c>
      <c r="S93">
        <f t="shared" si="30"/>
        <v>-78.416241501066636</v>
      </c>
      <c r="T93">
        <f t="shared" si="44"/>
        <v>-23.009101124621345</v>
      </c>
      <c r="U93">
        <f t="shared" si="45"/>
        <v>4.3023328049419829E-2</v>
      </c>
      <c r="V93">
        <f t="shared" si="46"/>
        <v>-3.3851752182354105</v>
      </c>
      <c r="W93">
        <f t="shared" si="47"/>
        <v>70.383946386841856</v>
      </c>
      <c r="X93" s="8">
        <f t="shared" si="48"/>
        <v>0.54401748279044126</v>
      </c>
      <c r="Y93" s="8">
        <f t="shared" si="49"/>
        <v>0.34850652060476944</v>
      </c>
      <c r="Z93" s="8">
        <f t="shared" si="50"/>
        <v>0.73952844497611303</v>
      </c>
      <c r="AA93" s="9">
        <f t="shared" si="51"/>
        <v>563.07157109473485</v>
      </c>
      <c r="AB93">
        <f t="shared" si="52"/>
        <v>482.61482478176436</v>
      </c>
      <c r="AC93">
        <f t="shared" si="53"/>
        <v>-59.346293804558911</v>
      </c>
      <c r="AD93">
        <f t="shared" si="54"/>
        <v>83.78597189895082</v>
      </c>
      <c r="AE93">
        <f t="shared" si="55"/>
        <v>6.2140281010491805</v>
      </c>
      <c r="AF93">
        <f t="shared" si="56"/>
        <v>0.13472065472902139</v>
      </c>
      <c r="AG93">
        <f t="shared" si="57"/>
        <v>6.3487487557782014</v>
      </c>
      <c r="AH93">
        <f t="shared" si="58"/>
        <v>127.20244565898406</v>
      </c>
    </row>
    <row r="94" spans="4:34" x14ac:dyDescent="0.25">
      <c r="D94" s="2">
        <f t="shared" si="31"/>
        <v>43831</v>
      </c>
      <c r="E94" s="8">
        <f t="shared" si="59"/>
        <v>0.38333333333333319</v>
      </c>
      <c r="F94" s="3">
        <f t="shared" si="32"/>
        <v>2458850.1333333333</v>
      </c>
      <c r="G94" s="4">
        <f t="shared" si="33"/>
        <v>0.20000365046771532</v>
      </c>
      <c r="I94">
        <f t="shared" si="34"/>
        <v>280.75185777643219</v>
      </c>
      <c r="J94">
        <f t="shared" si="35"/>
        <v>7557.4705752226409</v>
      </c>
      <c r="K94">
        <f t="shared" si="36"/>
        <v>1.6700221378360282E-2</v>
      </c>
      <c r="L94">
        <f t="shared" si="37"/>
        <v>-8.6252881354578217E-2</v>
      </c>
      <c r="M94">
        <f t="shared" si="38"/>
        <v>280.66560489507759</v>
      </c>
      <c r="N94">
        <f t="shared" si="39"/>
        <v>357.38432234128595</v>
      </c>
      <c r="O94">
        <f t="shared" si="40"/>
        <v>0.98331760794552359</v>
      </c>
      <c r="P94">
        <f t="shared" si="41"/>
        <v>280.65518383301225</v>
      </c>
      <c r="Q94">
        <f t="shared" si="42"/>
        <v>23.436690227779803</v>
      </c>
      <c r="R94">
        <f t="shared" si="43"/>
        <v>23.436324843889889</v>
      </c>
      <c r="S94">
        <f t="shared" si="30"/>
        <v>-78.411642382712728</v>
      </c>
      <c r="T94">
        <f t="shared" si="44"/>
        <v>-23.008761898948833</v>
      </c>
      <c r="U94">
        <f t="shared" si="45"/>
        <v>4.3023328080661484E-2</v>
      </c>
      <c r="V94">
        <f t="shared" si="46"/>
        <v>-3.3871398154534793</v>
      </c>
      <c r="W94">
        <f t="shared" si="47"/>
        <v>70.384299908960145</v>
      </c>
      <c r="X94" s="8">
        <f t="shared" si="48"/>
        <v>0.54401884709406501</v>
      </c>
      <c r="Y94" s="8">
        <f t="shared" si="49"/>
        <v>0.34850690290250907</v>
      </c>
      <c r="Z94" s="8">
        <f t="shared" si="50"/>
        <v>0.73953079128562094</v>
      </c>
      <c r="AA94" s="9">
        <f t="shared" si="51"/>
        <v>563.07439927168116</v>
      </c>
      <c r="AB94">
        <f t="shared" si="52"/>
        <v>488.61286018454632</v>
      </c>
      <c r="AC94">
        <f t="shared" si="53"/>
        <v>-57.84678495386342</v>
      </c>
      <c r="AD94">
        <f t="shared" si="54"/>
        <v>82.877155854667052</v>
      </c>
      <c r="AE94">
        <f t="shared" si="55"/>
        <v>7.1228441453329481</v>
      </c>
      <c r="AF94">
        <f t="shared" si="56"/>
        <v>0.11997013069997506</v>
      </c>
      <c r="AG94">
        <f t="shared" si="57"/>
        <v>7.2428142760329228</v>
      </c>
      <c r="AH94">
        <f t="shared" si="58"/>
        <v>128.24829489133384</v>
      </c>
    </row>
    <row r="95" spans="4:34" x14ac:dyDescent="0.25">
      <c r="D95" s="2">
        <f t="shared" si="31"/>
        <v>43831</v>
      </c>
      <c r="E95" s="8">
        <f t="shared" si="59"/>
        <v>0.38749999999999984</v>
      </c>
      <c r="F95" s="3">
        <f t="shared" si="32"/>
        <v>2458850.1375000002</v>
      </c>
      <c r="G95" s="4">
        <f t="shared" si="33"/>
        <v>0.2000037645448374</v>
      </c>
      <c r="I95">
        <f t="shared" si="34"/>
        <v>280.75596464066166</v>
      </c>
      <c r="J95">
        <f t="shared" si="35"/>
        <v>7557.4746818906888</v>
      </c>
      <c r="K95">
        <f t="shared" si="36"/>
        <v>1.6700221373559039E-2</v>
      </c>
      <c r="L95">
        <f t="shared" si="37"/>
        <v>-8.6112941415505642E-2</v>
      </c>
      <c r="M95">
        <f t="shared" si="38"/>
        <v>280.66985169924618</v>
      </c>
      <c r="N95">
        <f t="shared" si="39"/>
        <v>357.38856894927358</v>
      </c>
      <c r="O95">
        <f t="shared" si="40"/>
        <v>0.98331755336091542</v>
      </c>
      <c r="P95">
        <f t="shared" si="41"/>
        <v>280.65943063455364</v>
      </c>
      <c r="Q95">
        <f t="shared" si="42"/>
        <v>23.436690226296324</v>
      </c>
      <c r="R95">
        <f t="shared" si="43"/>
        <v>23.436324852163803</v>
      </c>
      <c r="S95">
        <f t="shared" si="30"/>
        <v>-78.407043286461231</v>
      </c>
      <c r="T95">
        <f t="shared" si="44"/>
        <v>-23.00842254038227</v>
      </c>
      <c r="U95">
        <f t="shared" si="45"/>
        <v>4.302332811190316E-2</v>
      </c>
      <c r="V95">
        <f t="shared" si="46"/>
        <v>-3.3891043243395989</v>
      </c>
      <c r="W95">
        <f t="shared" si="47"/>
        <v>70.384653567060681</v>
      </c>
      <c r="X95" s="8">
        <f t="shared" si="48"/>
        <v>0.54402021133634693</v>
      </c>
      <c r="Y95" s="8">
        <f t="shared" si="49"/>
        <v>0.34850728476117837</v>
      </c>
      <c r="Z95" s="8">
        <f t="shared" si="50"/>
        <v>0.73953313791151554</v>
      </c>
      <c r="AA95" s="9">
        <f t="shared" si="51"/>
        <v>563.07722853648545</v>
      </c>
      <c r="AB95">
        <f t="shared" si="52"/>
        <v>494.61089567566012</v>
      </c>
      <c r="AC95">
        <f t="shared" si="53"/>
        <v>-56.347276081084971</v>
      </c>
      <c r="AD95">
        <f t="shared" si="54"/>
        <v>81.981401000975723</v>
      </c>
      <c r="AE95">
        <f t="shared" si="55"/>
        <v>8.0185989990242774</v>
      </c>
      <c r="AF95">
        <f t="shared" si="56"/>
        <v>0.10803949965751868</v>
      </c>
      <c r="AG95">
        <f t="shared" si="57"/>
        <v>8.1266384986817961</v>
      </c>
      <c r="AH95">
        <f t="shared" si="58"/>
        <v>129.30759105490455</v>
      </c>
    </row>
    <row r="96" spans="4:34" x14ac:dyDescent="0.25">
      <c r="D96" s="2">
        <f t="shared" si="31"/>
        <v>43831</v>
      </c>
      <c r="E96" s="8">
        <f t="shared" si="59"/>
        <v>0.3916666666666665</v>
      </c>
      <c r="F96" s="3">
        <f t="shared" si="32"/>
        <v>2458850.1416666666</v>
      </c>
      <c r="G96" s="4">
        <f t="shared" si="33"/>
        <v>0.20000387862194674</v>
      </c>
      <c r="I96">
        <f t="shared" si="34"/>
        <v>280.76007150443183</v>
      </c>
      <c r="J96">
        <f t="shared" si="35"/>
        <v>7557.4787885582791</v>
      </c>
      <c r="K96">
        <f t="shared" si="36"/>
        <v>1.67002213687578E-2</v>
      </c>
      <c r="L96">
        <f t="shared" si="37"/>
        <v>-8.5973001021111661E-2</v>
      </c>
      <c r="M96">
        <f t="shared" si="38"/>
        <v>280.67409850341073</v>
      </c>
      <c r="N96">
        <f t="shared" si="39"/>
        <v>357.39281555725756</v>
      </c>
      <c r="O96">
        <f t="shared" si="40"/>
        <v>0.9833174988649509</v>
      </c>
      <c r="P96">
        <f t="shared" si="41"/>
        <v>280.66367743609106</v>
      </c>
      <c r="Q96">
        <f t="shared" si="42"/>
        <v>23.436690224812846</v>
      </c>
      <c r="R96">
        <f t="shared" si="43"/>
        <v>23.436324860437722</v>
      </c>
      <c r="S96">
        <f t="shared" si="30"/>
        <v>-78.402444213353505</v>
      </c>
      <c r="T96">
        <f t="shared" si="44"/>
        <v>-23.008083049000671</v>
      </c>
      <c r="U96">
        <f t="shared" si="45"/>
        <v>4.302332814314485E-2</v>
      </c>
      <c r="V96">
        <f t="shared" si="46"/>
        <v>-3.3910687444165077</v>
      </c>
      <c r="W96">
        <f t="shared" si="47"/>
        <v>70.385007361058214</v>
      </c>
      <c r="X96" s="8">
        <f t="shared" si="48"/>
        <v>0.54402157551695596</v>
      </c>
      <c r="Y96" s="8">
        <f t="shared" si="49"/>
        <v>0.34850766618068313</v>
      </c>
      <c r="Z96" s="8">
        <f t="shared" si="50"/>
        <v>0.73953548485322873</v>
      </c>
      <c r="AA96" s="9">
        <f t="shared" si="51"/>
        <v>563.08005888846571</v>
      </c>
      <c r="AB96">
        <f t="shared" si="52"/>
        <v>500.60893125558323</v>
      </c>
      <c r="AC96">
        <f t="shared" si="53"/>
        <v>-54.847767186104193</v>
      </c>
      <c r="AD96">
        <f t="shared" si="54"/>
        <v>81.099184782274946</v>
      </c>
      <c r="AE96">
        <f t="shared" si="55"/>
        <v>8.9008152177250537</v>
      </c>
      <c r="AF96">
        <f t="shared" si="56"/>
        <v>9.8242628060329365E-2</v>
      </c>
      <c r="AG96">
        <f t="shared" si="57"/>
        <v>8.9990578457853836</v>
      </c>
      <c r="AH96">
        <f t="shared" si="58"/>
        <v>130.38073421827818</v>
      </c>
    </row>
    <row r="97" spans="4:34" x14ac:dyDescent="0.25">
      <c r="D97" s="2">
        <f t="shared" si="31"/>
        <v>43831</v>
      </c>
      <c r="E97" s="8">
        <f t="shared" si="59"/>
        <v>0.39583333333333315</v>
      </c>
      <c r="F97" s="3">
        <f t="shared" si="32"/>
        <v>2458850.1458333335</v>
      </c>
      <c r="G97" s="4">
        <f t="shared" si="33"/>
        <v>0.20000399269906882</v>
      </c>
      <c r="I97">
        <f t="shared" si="34"/>
        <v>280.76417836866131</v>
      </c>
      <c r="J97">
        <f t="shared" si="35"/>
        <v>7557.482895226326</v>
      </c>
      <c r="K97">
        <f t="shared" si="36"/>
        <v>1.6700221363956557E-2</v>
      </c>
      <c r="L97">
        <f t="shared" si="37"/>
        <v>-8.5833060140920084E-2</v>
      </c>
      <c r="M97">
        <f t="shared" si="38"/>
        <v>280.67834530852036</v>
      </c>
      <c r="N97">
        <f t="shared" si="39"/>
        <v>357.3970621661847</v>
      </c>
      <c r="O97">
        <f t="shared" si="40"/>
        <v>0.98331744445761837</v>
      </c>
      <c r="P97">
        <f t="shared" si="41"/>
        <v>280.66792423857362</v>
      </c>
      <c r="Q97">
        <f t="shared" si="42"/>
        <v>23.436690223329368</v>
      </c>
      <c r="R97">
        <f t="shared" si="43"/>
        <v>23.436324868711647</v>
      </c>
      <c r="S97">
        <f t="shared" si="30"/>
        <v>-78.397845162370146</v>
      </c>
      <c r="T97">
        <f t="shared" si="44"/>
        <v>-23.007743424730986</v>
      </c>
      <c r="U97">
        <f t="shared" si="45"/>
        <v>4.3023328174386581E-2</v>
      </c>
      <c r="V97">
        <f t="shared" si="46"/>
        <v>-3.3930330760866436</v>
      </c>
      <c r="W97">
        <f t="shared" si="47"/>
        <v>70.385361291025987</v>
      </c>
      <c r="X97" s="8">
        <f t="shared" si="48"/>
        <v>0.54402293963617121</v>
      </c>
      <c r="Y97" s="8">
        <f t="shared" si="49"/>
        <v>0.34850804716109901</v>
      </c>
      <c r="Z97" s="8">
        <f t="shared" si="50"/>
        <v>0.73953783211124335</v>
      </c>
      <c r="AA97" s="9">
        <f t="shared" si="51"/>
        <v>563.0828903282079</v>
      </c>
      <c r="AB97">
        <f t="shared" si="52"/>
        <v>506.60696692391309</v>
      </c>
      <c r="AC97">
        <f t="shared" si="53"/>
        <v>-53.348258269021727</v>
      </c>
      <c r="AD97">
        <f t="shared" si="54"/>
        <v>80.23099693343616</v>
      </c>
      <c r="AE97">
        <f t="shared" si="55"/>
        <v>9.7690030665638403</v>
      </c>
      <c r="AF97">
        <f t="shared" si="56"/>
        <v>9.0084625129056517E-2</v>
      </c>
      <c r="AG97">
        <f t="shared" si="57"/>
        <v>9.8590876916928973</v>
      </c>
      <c r="AH97">
        <f t="shared" si="58"/>
        <v>131.46811012637522</v>
      </c>
    </row>
    <row r="98" spans="4:34" x14ac:dyDescent="0.25">
      <c r="D98" s="2">
        <f t="shared" si="31"/>
        <v>43831</v>
      </c>
      <c r="E98" s="8">
        <f t="shared" si="59"/>
        <v>0.3999999999999998</v>
      </c>
      <c r="F98" s="3">
        <f t="shared" si="32"/>
        <v>2458850.15</v>
      </c>
      <c r="G98" s="4">
        <f t="shared" si="33"/>
        <v>0.20000410677617814</v>
      </c>
      <c r="I98">
        <f t="shared" si="34"/>
        <v>280.76828523242966</v>
      </c>
      <c r="J98">
        <f t="shared" si="35"/>
        <v>7557.4870018939146</v>
      </c>
      <c r="K98">
        <f t="shared" si="36"/>
        <v>1.6700221359155318E-2</v>
      </c>
      <c r="L98">
        <f t="shared" si="37"/>
        <v>-8.5693118806938084E-2</v>
      </c>
      <c r="M98">
        <f t="shared" si="38"/>
        <v>280.68259211362272</v>
      </c>
      <c r="N98">
        <f t="shared" si="39"/>
        <v>357.40130877510728</v>
      </c>
      <c r="O98">
        <f t="shared" si="40"/>
        <v>0.98331739013893049</v>
      </c>
      <c r="P98">
        <f t="shared" si="41"/>
        <v>280.67217104104895</v>
      </c>
      <c r="Q98">
        <f t="shared" si="42"/>
        <v>23.43669022184589</v>
      </c>
      <c r="R98">
        <f t="shared" si="43"/>
        <v>23.436324876985577</v>
      </c>
      <c r="S98">
        <f t="shared" si="30"/>
        <v>-78.393246134551191</v>
      </c>
      <c r="T98">
        <f t="shared" si="44"/>
        <v>-23.007403667652191</v>
      </c>
      <c r="U98">
        <f t="shared" si="45"/>
        <v>4.3023328205628326E-2</v>
      </c>
      <c r="V98">
        <f t="shared" si="46"/>
        <v>-3.3949973188735538</v>
      </c>
      <c r="W98">
        <f t="shared" si="47"/>
        <v>70.385715356878805</v>
      </c>
      <c r="X98" s="8">
        <f t="shared" si="48"/>
        <v>0.54402430369366217</v>
      </c>
      <c r="Y98" s="8">
        <f t="shared" si="49"/>
        <v>0.34850842770233215</v>
      </c>
      <c r="Z98" s="8">
        <f t="shared" si="50"/>
        <v>0.73954017968499219</v>
      </c>
      <c r="AA98" s="9">
        <f t="shared" si="51"/>
        <v>563.08572285503044</v>
      </c>
      <c r="AB98">
        <f t="shared" si="52"/>
        <v>512.60500268112605</v>
      </c>
      <c r="AC98">
        <f t="shared" si="53"/>
        <v>-51.848749329718487</v>
      </c>
      <c r="AD98">
        <f t="shared" si="54"/>
        <v>79.377339400012815</v>
      </c>
      <c r="AE98">
        <f t="shared" si="55"/>
        <v>10.622660599987185</v>
      </c>
      <c r="AF98">
        <f t="shared" si="56"/>
        <v>8.3204856853921677E-2</v>
      </c>
      <c r="AG98">
        <f t="shared" si="57"/>
        <v>10.705865456841106</v>
      </c>
      <c r="AH98">
        <f t="shared" si="58"/>
        <v>132.57008849226571</v>
      </c>
    </row>
    <row r="99" spans="4:34" x14ac:dyDescent="0.25">
      <c r="D99" s="2">
        <f t="shared" si="31"/>
        <v>43831</v>
      </c>
      <c r="E99" s="8">
        <f t="shared" si="59"/>
        <v>0.40416666666666645</v>
      </c>
      <c r="F99" s="3">
        <f t="shared" si="32"/>
        <v>2458850.1541666668</v>
      </c>
      <c r="G99" s="4">
        <f t="shared" si="33"/>
        <v>0.20000422085330022</v>
      </c>
      <c r="I99">
        <f t="shared" si="34"/>
        <v>280.77239209665822</v>
      </c>
      <c r="J99">
        <f t="shared" si="35"/>
        <v>7557.4911085619615</v>
      </c>
      <c r="K99">
        <f t="shared" si="36"/>
        <v>1.6700221354354075E-2</v>
      </c>
      <c r="L99">
        <f t="shared" si="37"/>
        <v>-8.555317698863367E-2</v>
      </c>
      <c r="M99">
        <f t="shared" si="38"/>
        <v>280.68683891966958</v>
      </c>
      <c r="N99">
        <f t="shared" si="39"/>
        <v>357.40555538497301</v>
      </c>
      <c r="O99">
        <f t="shared" si="40"/>
        <v>0.98331733590887482</v>
      </c>
      <c r="P99">
        <f t="shared" si="41"/>
        <v>280.67641784446892</v>
      </c>
      <c r="Q99">
        <f t="shared" si="42"/>
        <v>23.436690220362408</v>
      </c>
      <c r="R99">
        <f t="shared" si="43"/>
        <v>23.436324885259509</v>
      </c>
      <c r="S99">
        <f t="shared" si="30"/>
        <v>-78.388647128874354</v>
      </c>
      <c r="T99">
        <f t="shared" si="44"/>
        <v>-23.007063777690931</v>
      </c>
      <c r="U99">
        <f t="shared" si="45"/>
        <v>4.3023328236870065E-2</v>
      </c>
      <c r="V99">
        <f t="shared" si="46"/>
        <v>-3.3969614731807853</v>
      </c>
      <c r="W99">
        <f t="shared" si="47"/>
        <v>70.386069558690252</v>
      </c>
      <c r="X99" s="8">
        <f t="shared" si="48"/>
        <v>0.54402566768970884</v>
      </c>
      <c r="Y99" s="8">
        <f t="shared" si="49"/>
        <v>0.34850880780445814</v>
      </c>
      <c r="Z99" s="8">
        <f t="shared" si="50"/>
        <v>0.73954252757495953</v>
      </c>
      <c r="AA99" s="9">
        <f t="shared" si="51"/>
        <v>563.08855646952202</v>
      </c>
      <c r="AB99">
        <f t="shared" si="52"/>
        <v>518.60303852681886</v>
      </c>
      <c r="AC99">
        <f t="shared" si="53"/>
        <v>-50.349240368295284</v>
      </c>
      <c r="AD99">
        <f t="shared" si="54"/>
        <v>78.538726183226828</v>
      </c>
      <c r="AE99">
        <f t="shared" si="55"/>
        <v>11.461273816773172</v>
      </c>
      <c r="AF99">
        <f t="shared" si="56"/>
        <v>7.7337213065435409E-2</v>
      </c>
      <c r="AG99">
        <f t="shared" si="57"/>
        <v>11.538611029838608</v>
      </c>
      <c r="AH99">
        <f t="shared" si="58"/>
        <v>133.68702112414599</v>
      </c>
    </row>
    <row r="100" spans="4:34" x14ac:dyDescent="0.25">
      <c r="D100" s="2">
        <f t="shared" si="31"/>
        <v>43831</v>
      </c>
      <c r="E100" s="8">
        <f t="shared" si="59"/>
        <v>0.4083333333333331</v>
      </c>
      <c r="F100" s="3">
        <f t="shared" si="32"/>
        <v>2458850.1583333332</v>
      </c>
      <c r="G100" s="4">
        <f t="shared" si="33"/>
        <v>0.20000433493040956</v>
      </c>
      <c r="I100">
        <f t="shared" si="34"/>
        <v>280.77649896042931</v>
      </c>
      <c r="J100">
        <f t="shared" si="35"/>
        <v>7557.4952152295509</v>
      </c>
      <c r="K100">
        <f t="shared" si="36"/>
        <v>1.6700221349552832E-2</v>
      </c>
      <c r="L100">
        <f t="shared" si="37"/>
        <v>-8.5413234718014264E-2</v>
      </c>
      <c r="M100">
        <f t="shared" si="38"/>
        <v>280.69108572571128</v>
      </c>
      <c r="N100">
        <f t="shared" si="39"/>
        <v>357.40980199483329</v>
      </c>
      <c r="O100">
        <f t="shared" si="40"/>
        <v>0.98331728176746436</v>
      </c>
      <c r="P100">
        <f t="shared" si="41"/>
        <v>280.68066464788376</v>
      </c>
      <c r="Q100">
        <f t="shared" si="42"/>
        <v>23.43669021887893</v>
      </c>
      <c r="R100">
        <f t="shared" si="43"/>
        <v>23.436324893533449</v>
      </c>
      <c r="S100">
        <f t="shared" si="30"/>
        <v>-78.384048146376728</v>
      </c>
      <c r="T100">
        <f t="shared" si="44"/>
        <v>-23.006723754926053</v>
      </c>
      <c r="U100">
        <f t="shared" si="45"/>
        <v>4.3023328268111859E-2</v>
      </c>
      <c r="V100">
        <f t="shared" si="46"/>
        <v>-3.3989255385328687</v>
      </c>
      <c r="W100">
        <f t="shared" si="47"/>
        <v>70.386423896375263</v>
      </c>
      <c r="X100" s="8">
        <f t="shared" si="48"/>
        <v>0.54402703162398125</v>
      </c>
      <c r="Y100" s="8">
        <f t="shared" si="49"/>
        <v>0.3485091874673833</v>
      </c>
      <c r="Z100" s="8">
        <f t="shared" si="50"/>
        <v>0.73954487578057915</v>
      </c>
      <c r="AA100" s="9">
        <f t="shared" si="51"/>
        <v>563.0913911710021</v>
      </c>
      <c r="AB100">
        <f t="shared" si="52"/>
        <v>524.60107446146674</v>
      </c>
      <c r="AC100">
        <f t="shared" si="53"/>
        <v>-48.849731384633316</v>
      </c>
      <c r="AD100">
        <f t="shared" si="54"/>
        <v>77.715683102070486</v>
      </c>
      <c r="AE100">
        <f t="shared" si="55"/>
        <v>12.284316897929514</v>
      </c>
      <c r="AF100">
        <f t="shared" si="56"/>
        <v>7.2282547860046828E-2</v>
      </c>
      <c r="AG100">
        <f t="shared" si="57"/>
        <v>12.356599445789561</v>
      </c>
      <c r="AH100">
        <f t="shared" si="58"/>
        <v>134.81923989028894</v>
      </c>
    </row>
    <row r="101" spans="4:34" x14ac:dyDescent="0.25">
      <c r="D101" s="2">
        <f t="shared" si="31"/>
        <v>43831</v>
      </c>
      <c r="E101" s="8">
        <f t="shared" si="59"/>
        <v>0.41249999999999976</v>
      </c>
      <c r="F101" s="3">
        <f t="shared" si="32"/>
        <v>2458850.1625000001</v>
      </c>
      <c r="G101" s="4">
        <f t="shared" si="33"/>
        <v>0.20000444900753164</v>
      </c>
      <c r="I101">
        <f t="shared" si="34"/>
        <v>280.78060582465787</v>
      </c>
      <c r="J101">
        <f t="shared" si="35"/>
        <v>7557.4993218975997</v>
      </c>
      <c r="K101">
        <f t="shared" si="36"/>
        <v>1.6700221344751593E-2</v>
      </c>
      <c r="L101">
        <f t="shared" si="37"/>
        <v>-8.5273291964603148E-2</v>
      </c>
      <c r="M101">
        <f t="shared" si="38"/>
        <v>280.69533253269327</v>
      </c>
      <c r="N101">
        <f t="shared" si="39"/>
        <v>357.41404860563489</v>
      </c>
      <c r="O101">
        <f t="shared" si="40"/>
        <v>0.98331722771468699</v>
      </c>
      <c r="P101">
        <f t="shared" si="41"/>
        <v>280.68491145223896</v>
      </c>
      <c r="Q101">
        <f t="shared" si="42"/>
        <v>23.436690217395451</v>
      </c>
      <c r="R101">
        <f t="shared" si="43"/>
        <v>23.436324901807396</v>
      </c>
      <c r="S101">
        <f t="shared" si="30"/>
        <v>-78.379449186042947</v>
      </c>
      <c r="T101">
        <f t="shared" si="44"/>
        <v>-23.006383599284657</v>
      </c>
      <c r="U101">
        <f t="shared" si="45"/>
        <v>4.3023328299353653E-2</v>
      </c>
      <c r="V101">
        <f t="shared" si="46"/>
        <v>-3.4008895153309147</v>
      </c>
      <c r="W101">
        <f t="shared" si="47"/>
        <v>70.386778370006908</v>
      </c>
      <c r="X101" s="8">
        <f t="shared" si="48"/>
        <v>0.54402839549675752</v>
      </c>
      <c r="Y101" s="8">
        <f t="shared" si="49"/>
        <v>0.34850956669118277</v>
      </c>
      <c r="Z101" s="8">
        <f t="shared" si="50"/>
        <v>0.73954722430233222</v>
      </c>
      <c r="AA101" s="9">
        <f t="shared" si="51"/>
        <v>563.09422696005527</v>
      </c>
      <c r="AB101">
        <f t="shared" si="52"/>
        <v>530.5991104846687</v>
      </c>
      <c r="AC101">
        <f t="shared" si="53"/>
        <v>-47.350222378832825</v>
      </c>
      <c r="AD101">
        <f t="shared" si="54"/>
        <v>76.908747464703183</v>
      </c>
      <c r="AE101">
        <f t="shared" si="55"/>
        <v>13.091252535296817</v>
      </c>
      <c r="AF101">
        <f t="shared" si="56"/>
        <v>6.7889661926052045E-2</v>
      </c>
      <c r="AG101">
        <f t="shared" si="57"/>
        <v>13.15914219722287</v>
      </c>
      <c r="AH101">
        <f t="shared" si="58"/>
        <v>135.96705452255725</v>
      </c>
    </row>
    <row r="102" spans="4:34" x14ac:dyDescent="0.25">
      <c r="D102" s="2">
        <f t="shared" si="31"/>
        <v>43831</v>
      </c>
      <c r="E102" s="8">
        <f t="shared" si="59"/>
        <v>0.41666666666666641</v>
      </c>
      <c r="F102" s="3">
        <f t="shared" si="32"/>
        <v>2458850.1666666665</v>
      </c>
      <c r="G102" s="4">
        <f t="shared" si="33"/>
        <v>0.20000456308464096</v>
      </c>
      <c r="I102">
        <f t="shared" si="34"/>
        <v>280.78471268842623</v>
      </c>
      <c r="J102">
        <f t="shared" si="35"/>
        <v>7557.5034285651864</v>
      </c>
      <c r="K102">
        <f t="shared" si="36"/>
        <v>1.670022133995035E-2</v>
      </c>
      <c r="L102">
        <f t="shared" si="37"/>
        <v>-8.5133348760574448E-2</v>
      </c>
      <c r="M102">
        <f t="shared" si="38"/>
        <v>280.69957933966566</v>
      </c>
      <c r="N102">
        <f t="shared" si="39"/>
        <v>357.41829521642558</v>
      </c>
      <c r="O102">
        <f t="shared" si="40"/>
        <v>0.98331717375055527</v>
      </c>
      <c r="P102">
        <f t="shared" si="41"/>
        <v>280.68915825658462</v>
      </c>
      <c r="Q102">
        <f t="shared" si="42"/>
        <v>23.436690215911973</v>
      </c>
      <c r="R102">
        <f t="shared" si="43"/>
        <v>23.436324910081346</v>
      </c>
      <c r="S102">
        <f t="shared" si="30"/>
        <v>-78.374850248910263</v>
      </c>
      <c r="T102">
        <f t="shared" si="44"/>
        <v>-23.006043310845644</v>
      </c>
      <c r="U102">
        <f t="shared" si="45"/>
        <v>4.3023328330595467E-2</v>
      </c>
      <c r="V102">
        <f t="shared" si="46"/>
        <v>-3.4028534030987774</v>
      </c>
      <c r="W102">
        <f t="shared" si="47"/>
        <v>70.38713297950008</v>
      </c>
      <c r="X102" s="8">
        <f t="shared" si="48"/>
        <v>0.54402975930770747</v>
      </c>
      <c r="Y102" s="8">
        <f t="shared" si="49"/>
        <v>0.34850994547576281</v>
      </c>
      <c r="Z102" s="8">
        <f t="shared" si="50"/>
        <v>0.73954957313965219</v>
      </c>
      <c r="AA102" s="9">
        <f t="shared" si="51"/>
        <v>563.09706383600064</v>
      </c>
      <c r="AB102">
        <f t="shared" si="52"/>
        <v>536.59714659690087</v>
      </c>
      <c r="AC102">
        <f t="shared" si="53"/>
        <v>-45.850713350774782</v>
      </c>
      <c r="AD102">
        <f t="shared" si="54"/>
        <v>76.118467641079775</v>
      </c>
      <c r="AE102">
        <f t="shared" si="55"/>
        <v>13.881532358920225</v>
      </c>
      <c r="AF102">
        <f t="shared" si="56"/>
        <v>6.4042135574891676E-2</v>
      </c>
      <c r="AG102">
        <f t="shared" si="57"/>
        <v>13.945574494495117</v>
      </c>
      <c r="AH102">
        <f t="shared" si="58"/>
        <v>137.13075026543135</v>
      </c>
    </row>
    <row r="103" spans="4:34" x14ac:dyDescent="0.25">
      <c r="D103" s="2">
        <f t="shared" si="31"/>
        <v>43831</v>
      </c>
      <c r="E103" s="8">
        <f t="shared" si="59"/>
        <v>0.42083333333333306</v>
      </c>
      <c r="F103" s="3">
        <f t="shared" si="32"/>
        <v>2458850.1708333334</v>
      </c>
      <c r="G103" s="4">
        <f t="shared" si="33"/>
        <v>0.20000467716176304</v>
      </c>
      <c r="I103">
        <f t="shared" si="34"/>
        <v>280.78881955265479</v>
      </c>
      <c r="J103">
        <f t="shared" si="35"/>
        <v>7557.5075352332351</v>
      </c>
      <c r="K103">
        <f t="shared" si="36"/>
        <v>1.6700221335149111E-2</v>
      </c>
      <c r="L103">
        <f t="shared" si="37"/>
        <v>-8.4993405075173806E-2</v>
      </c>
      <c r="M103">
        <f t="shared" si="38"/>
        <v>280.7038261475796</v>
      </c>
      <c r="N103">
        <f t="shared" si="39"/>
        <v>357.42254182816032</v>
      </c>
      <c r="O103">
        <f t="shared" si="40"/>
        <v>0.98331711987505743</v>
      </c>
      <c r="P103">
        <f t="shared" si="41"/>
        <v>280.69340506187194</v>
      </c>
      <c r="Q103">
        <f t="shared" si="42"/>
        <v>23.436690214428495</v>
      </c>
      <c r="R103">
        <f t="shared" si="43"/>
        <v>23.436324918355304</v>
      </c>
      <c r="S103">
        <f t="shared" si="30"/>
        <v>-78.370251333957171</v>
      </c>
      <c r="T103">
        <f t="shared" si="44"/>
        <v>-23.005702889535641</v>
      </c>
      <c r="U103">
        <f t="shared" si="45"/>
        <v>4.3023328361837324E-2</v>
      </c>
      <c r="V103">
        <f t="shared" si="46"/>
        <v>-3.4048172022405914</v>
      </c>
      <c r="W103">
        <f t="shared" si="47"/>
        <v>70.387487724928363</v>
      </c>
      <c r="X103" s="8">
        <f t="shared" si="48"/>
        <v>0.54403112305711154</v>
      </c>
      <c r="Y103" s="8">
        <f t="shared" si="49"/>
        <v>0.3485103238211994</v>
      </c>
      <c r="Z103" s="8">
        <f t="shared" si="50"/>
        <v>0.73955192229302369</v>
      </c>
      <c r="AA103" s="9">
        <f t="shared" si="51"/>
        <v>563.0999017994269</v>
      </c>
      <c r="AB103">
        <f t="shared" si="52"/>
        <v>542.59518279775909</v>
      </c>
      <c r="AC103">
        <f t="shared" si="53"/>
        <v>-44.351204300560227</v>
      </c>
      <c r="AD103">
        <f t="shared" si="54"/>
        <v>75.34540252866897</v>
      </c>
      <c r="AE103">
        <f t="shared" si="55"/>
        <v>14.65459747133103</v>
      </c>
      <c r="AF103">
        <f t="shared" si="56"/>
        <v>6.0649130657530866E-2</v>
      </c>
      <c r="AG103">
        <f t="shared" si="57"/>
        <v>14.715246601988561</v>
      </c>
      <c r="AH103">
        <f t="shared" si="58"/>
        <v>138.31058537598989</v>
      </c>
    </row>
    <row r="104" spans="4:34" x14ac:dyDescent="0.25">
      <c r="D104" s="2">
        <f t="shared" si="31"/>
        <v>43831</v>
      </c>
      <c r="E104" s="8">
        <f t="shared" si="59"/>
        <v>0.42499999999999971</v>
      </c>
      <c r="F104" s="3">
        <f t="shared" si="32"/>
        <v>2458850.1749999998</v>
      </c>
      <c r="G104" s="4">
        <f t="shared" si="33"/>
        <v>0.20000479123887238</v>
      </c>
      <c r="I104">
        <f t="shared" si="34"/>
        <v>280.79292641642587</v>
      </c>
      <c r="J104">
        <f t="shared" si="35"/>
        <v>7557.5116419008236</v>
      </c>
      <c r="K104">
        <f t="shared" si="36"/>
        <v>1.6700221330347868E-2</v>
      </c>
      <c r="L104">
        <f t="shared" si="37"/>
        <v>-8.4853460940631009E-2</v>
      </c>
      <c r="M104">
        <f t="shared" si="38"/>
        <v>280.70807295548525</v>
      </c>
      <c r="N104">
        <f t="shared" si="39"/>
        <v>357.42678843988324</v>
      </c>
      <c r="O104">
        <f t="shared" si="40"/>
        <v>0.98331706608820568</v>
      </c>
      <c r="P104">
        <f t="shared" si="41"/>
        <v>280.69765186715097</v>
      </c>
      <c r="Q104">
        <f t="shared" si="42"/>
        <v>23.436690212945017</v>
      </c>
      <c r="R104">
        <f t="shared" si="43"/>
        <v>23.436324926629265</v>
      </c>
      <c r="S104">
        <f t="shared" si="30"/>
        <v>-78.365652442221005</v>
      </c>
      <c r="T104">
        <f t="shared" si="44"/>
        <v>-23.005362335433588</v>
      </c>
      <c r="U104">
        <f t="shared" si="45"/>
        <v>4.3023328393079173E-2</v>
      </c>
      <c r="V104">
        <f t="shared" si="46"/>
        <v>-3.4067809122799924</v>
      </c>
      <c r="W104">
        <f t="shared" si="47"/>
        <v>70.387842606206576</v>
      </c>
      <c r="X104" s="8">
        <f t="shared" si="48"/>
        <v>0.54403248674463889</v>
      </c>
      <c r="Y104" s="8">
        <f t="shared" si="49"/>
        <v>0.3485107017273984</v>
      </c>
      <c r="Z104" s="8">
        <f t="shared" si="50"/>
        <v>0.73955427176187938</v>
      </c>
      <c r="AA104" s="9">
        <f t="shared" si="51"/>
        <v>563.1027408496526</v>
      </c>
      <c r="AB104">
        <f t="shared" si="52"/>
        <v>548.5932190877196</v>
      </c>
      <c r="AC104">
        <f t="shared" si="53"/>
        <v>-42.851695228070099</v>
      </c>
      <c r="AD104">
        <f t="shared" si="54"/>
        <v>74.590120903222342</v>
      </c>
      <c r="AE104">
        <f t="shared" si="55"/>
        <v>15.409879096777658</v>
      </c>
      <c r="AF104">
        <f t="shared" si="56"/>
        <v>5.7638888465928365E-2</v>
      </c>
      <c r="AG104">
        <f t="shared" si="57"/>
        <v>15.467517985243587</v>
      </c>
      <c r="AH104">
        <f t="shared" si="58"/>
        <v>139.50678848740733</v>
      </c>
    </row>
    <row r="105" spans="4:34" x14ac:dyDescent="0.25">
      <c r="D105" s="2">
        <f t="shared" si="31"/>
        <v>43831</v>
      </c>
      <c r="E105" s="8">
        <f t="shared" si="59"/>
        <v>0.42916666666666636</v>
      </c>
      <c r="F105" s="3">
        <f t="shared" si="32"/>
        <v>2458850.1791666667</v>
      </c>
      <c r="G105" s="4">
        <f t="shared" si="33"/>
        <v>0.20000490531599446</v>
      </c>
      <c r="I105">
        <f t="shared" si="34"/>
        <v>280.79703328065443</v>
      </c>
      <c r="J105">
        <f t="shared" si="35"/>
        <v>7557.5157485688715</v>
      </c>
      <c r="K105">
        <f t="shared" si="36"/>
        <v>1.6700221325546626E-2</v>
      </c>
      <c r="L105">
        <f t="shared" si="37"/>
        <v>-8.4713516326357985E-2</v>
      </c>
      <c r="M105">
        <f t="shared" si="38"/>
        <v>280.71231976432807</v>
      </c>
      <c r="N105">
        <f t="shared" si="39"/>
        <v>357.43103505254476</v>
      </c>
      <c r="O105">
        <f t="shared" si="40"/>
        <v>0.98331701238998837</v>
      </c>
      <c r="P105">
        <f t="shared" si="41"/>
        <v>280.70189867336728</v>
      </c>
      <c r="Q105">
        <f t="shared" si="42"/>
        <v>23.436690211461539</v>
      </c>
      <c r="R105">
        <f t="shared" si="43"/>
        <v>23.436324934903233</v>
      </c>
      <c r="S105">
        <f t="shared" si="30"/>
        <v>-78.361053572686203</v>
      </c>
      <c r="T105">
        <f t="shared" si="44"/>
        <v>-23.005021648466478</v>
      </c>
      <c r="U105">
        <f t="shared" si="45"/>
        <v>4.3023328424321064E-2</v>
      </c>
      <c r="V105">
        <f t="shared" si="46"/>
        <v>-3.4087445336185462</v>
      </c>
      <c r="W105">
        <f t="shared" si="47"/>
        <v>70.388197623407947</v>
      </c>
      <c r="X105" s="8">
        <f t="shared" si="48"/>
        <v>0.54403385037056851</v>
      </c>
      <c r="Y105" s="8">
        <f t="shared" si="49"/>
        <v>0.34851107919443536</v>
      </c>
      <c r="Z105" s="8">
        <f t="shared" si="50"/>
        <v>0.73955662154670165</v>
      </c>
      <c r="AA105" s="9">
        <f t="shared" si="51"/>
        <v>563.10558098726358</v>
      </c>
      <c r="AB105">
        <f t="shared" si="52"/>
        <v>554.59125546638097</v>
      </c>
      <c r="AC105">
        <f t="shared" si="53"/>
        <v>-41.352186133404757</v>
      </c>
      <c r="AD105">
        <f t="shared" si="54"/>
        <v>73.853200646640161</v>
      </c>
      <c r="AE105">
        <f t="shared" si="55"/>
        <v>16.146799353359839</v>
      </c>
      <c r="AF105">
        <f t="shared" si="56"/>
        <v>5.4954072939240609E-2</v>
      </c>
      <c r="AG105">
        <f t="shared" si="57"/>
        <v>16.201753426299078</v>
      </c>
      <c r="AH105">
        <f t="shared" si="58"/>
        <v>140.71955584773656</v>
      </c>
    </row>
    <row r="106" spans="4:34" x14ac:dyDescent="0.25">
      <c r="D106" s="2">
        <f t="shared" si="31"/>
        <v>43831</v>
      </c>
      <c r="E106" s="8">
        <f t="shared" si="59"/>
        <v>0.43333333333333302</v>
      </c>
      <c r="F106" s="3">
        <f t="shared" si="32"/>
        <v>2458850.1833333331</v>
      </c>
      <c r="G106" s="4">
        <f t="shared" si="33"/>
        <v>0.20000501939310381</v>
      </c>
      <c r="I106">
        <f t="shared" si="34"/>
        <v>280.8011401444237</v>
      </c>
      <c r="J106">
        <f t="shared" si="35"/>
        <v>7557.5198552364618</v>
      </c>
      <c r="K106">
        <f t="shared" si="36"/>
        <v>1.6700221320745386E-2</v>
      </c>
      <c r="L106">
        <f t="shared" si="37"/>
        <v>-8.4573571264307326E-2</v>
      </c>
      <c r="M106">
        <f t="shared" si="38"/>
        <v>280.71656657315941</v>
      </c>
      <c r="N106">
        <f t="shared" si="39"/>
        <v>357.43528166519718</v>
      </c>
      <c r="O106">
        <f t="shared" si="40"/>
        <v>0.98331695878041792</v>
      </c>
      <c r="P106">
        <f t="shared" si="41"/>
        <v>280.70614547957223</v>
      </c>
      <c r="Q106">
        <f t="shared" si="42"/>
        <v>23.43669020997806</v>
      </c>
      <c r="R106">
        <f t="shared" si="43"/>
        <v>23.436324943177208</v>
      </c>
      <c r="S106">
        <f t="shared" si="30"/>
        <v>-78.356454726388776</v>
      </c>
      <c r="T106">
        <f t="shared" si="44"/>
        <v>-23.004680828713258</v>
      </c>
      <c r="U106">
        <f t="shared" si="45"/>
        <v>4.3023328455562969E-2</v>
      </c>
      <c r="V106">
        <f t="shared" si="46"/>
        <v>-3.4107080657814515</v>
      </c>
      <c r="W106">
        <f t="shared" si="47"/>
        <v>70.38855277644727</v>
      </c>
      <c r="X106" s="8">
        <f t="shared" si="48"/>
        <v>0.54403521393457044</v>
      </c>
      <c r="Y106" s="8">
        <f t="shared" si="49"/>
        <v>0.34851145622221691</v>
      </c>
      <c r="Z106" s="8">
        <f t="shared" si="50"/>
        <v>0.73955897164692397</v>
      </c>
      <c r="AA106" s="9">
        <f t="shared" si="51"/>
        <v>563.10842221157816</v>
      </c>
      <c r="AB106">
        <f t="shared" si="52"/>
        <v>560.58929193421807</v>
      </c>
      <c r="AC106">
        <f t="shared" si="53"/>
        <v>-39.852677016445483</v>
      </c>
      <c r="AD106">
        <f t="shared" si="54"/>
        <v>73.135227844526952</v>
      </c>
      <c r="AE106">
        <f t="shared" si="55"/>
        <v>16.864772155473048</v>
      </c>
      <c r="AF106">
        <f t="shared" si="56"/>
        <v>5.2548390656531899E-2</v>
      </c>
      <c r="AG106">
        <f t="shared" si="57"/>
        <v>16.917320546129581</v>
      </c>
      <c r="AH106">
        <f t="shared" si="58"/>
        <v>141.94904845363459</v>
      </c>
    </row>
    <row r="107" spans="4:34" x14ac:dyDescent="0.25">
      <c r="D107" s="2">
        <f t="shared" si="31"/>
        <v>43831</v>
      </c>
      <c r="E107" s="8">
        <f t="shared" si="59"/>
        <v>0.43749999999999967</v>
      </c>
      <c r="F107" s="3">
        <f t="shared" si="32"/>
        <v>2458850.1875</v>
      </c>
      <c r="G107" s="4">
        <f t="shared" si="33"/>
        <v>0.20000513347022586</v>
      </c>
      <c r="I107">
        <f t="shared" si="34"/>
        <v>280.80524700865226</v>
      </c>
      <c r="J107">
        <f t="shared" si="35"/>
        <v>7557.5239619045078</v>
      </c>
      <c r="K107">
        <f t="shared" si="36"/>
        <v>1.6700221315944144E-2</v>
      </c>
      <c r="L107">
        <f t="shared" si="37"/>
        <v>-8.4433625724223693E-2</v>
      </c>
      <c r="M107">
        <f t="shared" si="38"/>
        <v>280.72081338292804</v>
      </c>
      <c r="N107">
        <f t="shared" si="39"/>
        <v>357.43952827878365</v>
      </c>
      <c r="O107">
        <f t="shared" si="40"/>
        <v>0.98331690525948268</v>
      </c>
      <c r="P107">
        <f t="shared" si="41"/>
        <v>280.71039228671447</v>
      </c>
      <c r="Q107">
        <f t="shared" si="42"/>
        <v>23.436690208494582</v>
      </c>
      <c r="R107">
        <f t="shared" si="43"/>
        <v>23.436324951451187</v>
      </c>
      <c r="S107">
        <f t="shared" si="30"/>
        <v>-78.351855902309879</v>
      </c>
      <c r="T107">
        <f t="shared" si="44"/>
        <v>-23.004339876100602</v>
      </c>
      <c r="U107">
        <f t="shared" si="45"/>
        <v>4.3023328486804895E-2</v>
      </c>
      <c r="V107">
        <f t="shared" si="46"/>
        <v>-3.4126715091699813</v>
      </c>
      <c r="W107">
        <f t="shared" si="47"/>
        <v>70.388908065398098</v>
      </c>
      <c r="X107" s="8">
        <f t="shared" si="48"/>
        <v>0.54403657743692357</v>
      </c>
      <c r="Y107" s="8">
        <f t="shared" si="49"/>
        <v>0.34851183281081777</v>
      </c>
      <c r="Z107" s="8">
        <f t="shared" si="50"/>
        <v>0.73956132206302938</v>
      </c>
      <c r="AA107" s="9">
        <f t="shared" si="51"/>
        <v>563.11126452318479</v>
      </c>
      <c r="AB107">
        <f t="shared" si="52"/>
        <v>566.58732849082958</v>
      </c>
      <c r="AC107">
        <f t="shared" si="53"/>
        <v>-38.353167877292606</v>
      </c>
      <c r="AD107">
        <f t="shared" si="54"/>
        <v>72.436795746365561</v>
      </c>
      <c r="AE107">
        <f t="shared" si="55"/>
        <v>17.563204253634439</v>
      </c>
      <c r="AF107">
        <f t="shared" si="56"/>
        <v>5.0384105182097551E-2</v>
      </c>
      <c r="AG107">
        <f t="shared" si="57"/>
        <v>17.613588358816536</v>
      </c>
      <c r="AH107">
        <f t="shared" si="58"/>
        <v>143.19538909856078</v>
      </c>
    </row>
    <row r="108" spans="4:34" x14ac:dyDescent="0.25">
      <c r="D108" s="2">
        <f t="shared" si="31"/>
        <v>43831</v>
      </c>
      <c r="E108" s="8">
        <f t="shared" si="59"/>
        <v>0.44166666666666632</v>
      </c>
      <c r="F108" s="3">
        <f t="shared" si="32"/>
        <v>2458850.1916666669</v>
      </c>
      <c r="G108" s="4">
        <f t="shared" si="33"/>
        <v>0.20000524754734794</v>
      </c>
      <c r="I108">
        <f t="shared" si="34"/>
        <v>280.80935387288082</v>
      </c>
      <c r="J108">
        <f t="shared" si="35"/>
        <v>7557.5280685725556</v>
      </c>
      <c r="K108">
        <f t="shared" si="36"/>
        <v>1.6700221311142904E-2</v>
      </c>
      <c r="L108">
        <f t="shared" si="37"/>
        <v>-8.4293679722299578E-2</v>
      </c>
      <c r="M108">
        <f t="shared" si="38"/>
        <v>280.72506019315853</v>
      </c>
      <c r="N108">
        <f t="shared" si="39"/>
        <v>357.44377489283306</v>
      </c>
      <c r="O108">
        <f t="shared" si="40"/>
        <v>0.98331685182718853</v>
      </c>
      <c r="P108">
        <f t="shared" si="41"/>
        <v>280.71463909431867</v>
      </c>
      <c r="Q108">
        <f t="shared" si="42"/>
        <v>23.436690207011104</v>
      </c>
      <c r="R108">
        <f t="shared" si="43"/>
        <v>23.436324959725169</v>
      </c>
      <c r="S108">
        <f t="shared" si="30"/>
        <v>-78.34725710097284</v>
      </c>
      <c r="T108">
        <f t="shared" si="44"/>
        <v>-23.003998790669463</v>
      </c>
      <c r="U108">
        <f t="shared" si="45"/>
        <v>4.3023328518046834E-2</v>
      </c>
      <c r="V108">
        <f t="shared" si="46"/>
        <v>-3.4146348635288222</v>
      </c>
      <c r="W108">
        <f t="shared" si="47"/>
        <v>70.389263490214844</v>
      </c>
      <c r="X108" s="8">
        <f t="shared" si="48"/>
        <v>0.54403794087745061</v>
      </c>
      <c r="Y108" s="8">
        <f t="shared" si="49"/>
        <v>0.34851220896018714</v>
      </c>
      <c r="Z108" s="8">
        <f t="shared" si="50"/>
        <v>0.73956367279471413</v>
      </c>
      <c r="AA108" s="9">
        <f t="shared" si="51"/>
        <v>563.11410792171876</v>
      </c>
      <c r="AB108">
        <f t="shared" si="52"/>
        <v>572.58536513647073</v>
      </c>
      <c r="AC108">
        <f t="shared" si="53"/>
        <v>-36.853658715882318</v>
      </c>
      <c r="AD108">
        <f t="shared" si="54"/>
        <v>71.758503582329126</v>
      </c>
      <c r="AE108">
        <f t="shared" si="55"/>
        <v>18.241496417670874</v>
      </c>
      <c r="AF108">
        <f t="shared" si="56"/>
        <v>4.8430185946652451E-2</v>
      </c>
      <c r="AG108">
        <f t="shared" si="57"/>
        <v>18.289926603617527</v>
      </c>
      <c r="AH108">
        <f t="shared" si="58"/>
        <v>144.45865936342398</v>
      </c>
    </row>
    <row r="109" spans="4:34" x14ac:dyDescent="0.25">
      <c r="D109" s="2">
        <f t="shared" si="31"/>
        <v>43831</v>
      </c>
      <c r="E109" s="8">
        <f t="shared" si="59"/>
        <v>0.44583333333333297</v>
      </c>
      <c r="F109" s="3">
        <f t="shared" si="32"/>
        <v>2458850.1958333333</v>
      </c>
      <c r="G109" s="4">
        <f t="shared" si="33"/>
        <v>0.20000536162445728</v>
      </c>
      <c r="I109">
        <f t="shared" si="34"/>
        <v>280.8134607366519</v>
      </c>
      <c r="J109">
        <f t="shared" si="35"/>
        <v>7557.5321752401442</v>
      </c>
      <c r="K109">
        <f t="shared" si="36"/>
        <v>1.6700221306341662E-2</v>
      </c>
      <c r="L109">
        <f t="shared" si="37"/>
        <v>-8.4153733274949807E-2</v>
      </c>
      <c r="M109">
        <f t="shared" si="38"/>
        <v>280.72930700337696</v>
      </c>
      <c r="N109">
        <f t="shared" si="39"/>
        <v>357.44802150686883</v>
      </c>
      <c r="O109">
        <f t="shared" si="40"/>
        <v>0.98331679848354214</v>
      </c>
      <c r="P109">
        <f t="shared" si="41"/>
        <v>280.71888590191088</v>
      </c>
      <c r="Q109">
        <f t="shared" si="42"/>
        <v>23.436690205527626</v>
      </c>
      <c r="R109">
        <f t="shared" si="43"/>
        <v>23.436324967999159</v>
      </c>
      <c r="S109">
        <f t="shared" si="30"/>
        <v>-78.342658322899396</v>
      </c>
      <c r="T109">
        <f t="shared" si="44"/>
        <v>-23.003657572460778</v>
      </c>
      <c r="U109">
        <f t="shared" si="45"/>
        <v>4.3023328549288815E-2</v>
      </c>
      <c r="V109">
        <f t="shared" si="46"/>
        <v>-3.4165981286023417</v>
      </c>
      <c r="W109">
        <f t="shared" si="47"/>
        <v>70.389619050851962</v>
      </c>
      <c r="X109" s="8">
        <f t="shared" si="48"/>
        <v>0.5440393042559738</v>
      </c>
      <c r="Y109" s="8">
        <f t="shared" si="49"/>
        <v>0.34851258467027391</v>
      </c>
      <c r="Z109" s="8">
        <f t="shared" si="50"/>
        <v>0.73956602384167369</v>
      </c>
      <c r="AA109" s="9">
        <f t="shared" si="51"/>
        <v>563.1169524068157</v>
      </c>
      <c r="AB109">
        <f t="shared" si="52"/>
        <v>578.58340187139709</v>
      </c>
      <c r="AC109">
        <f t="shared" si="53"/>
        <v>-35.354149532150728</v>
      </c>
      <c r="AD109">
        <f t="shared" si="54"/>
        <v>71.100955231490985</v>
      </c>
      <c r="AE109">
        <f t="shared" si="55"/>
        <v>18.899044768509015</v>
      </c>
      <c r="AF109">
        <f t="shared" si="56"/>
        <v>4.6660913100339346E-2</v>
      </c>
      <c r="AG109">
        <f t="shared" si="57"/>
        <v>18.945705681609354</v>
      </c>
      <c r="AH109">
        <f t="shared" si="58"/>
        <v>145.73889657853965</v>
      </c>
    </row>
    <row r="110" spans="4:34" x14ac:dyDescent="0.25">
      <c r="D110" s="2">
        <f t="shared" si="31"/>
        <v>43831</v>
      </c>
      <c r="E110" s="8">
        <f t="shared" si="59"/>
        <v>0.44999999999999962</v>
      </c>
      <c r="F110" s="3">
        <f t="shared" si="32"/>
        <v>2458850.2000000002</v>
      </c>
      <c r="G110" s="4">
        <f t="shared" si="33"/>
        <v>0.20000547570157937</v>
      </c>
      <c r="I110">
        <f t="shared" si="34"/>
        <v>280.81756760087956</v>
      </c>
      <c r="J110">
        <f t="shared" si="35"/>
        <v>7557.536281908192</v>
      </c>
      <c r="K110">
        <f t="shared" si="36"/>
        <v>1.6700221301540419E-2</v>
      </c>
      <c r="L110">
        <f t="shared" si="37"/>
        <v>-8.401378635175219E-2</v>
      </c>
      <c r="M110">
        <f t="shared" si="38"/>
        <v>280.7335538145278</v>
      </c>
      <c r="N110">
        <f t="shared" si="39"/>
        <v>357.45226812184046</v>
      </c>
      <c r="O110">
        <f t="shared" si="40"/>
        <v>0.98331674522853185</v>
      </c>
      <c r="P110">
        <f t="shared" si="41"/>
        <v>280.72313271043555</v>
      </c>
      <c r="Q110">
        <f t="shared" si="42"/>
        <v>23.436690204044147</v>
      </c>
      <c r="R110">
        <f t="shared" si="43"/>
        <v>23.436324976273156</v>
      </c>
      <c r="S110">
        <f t="shared" si="30"/>
        <v>-78.338059567075447</v>
      </c>
      <c r="T110">
        <f t="shared" si="44"/>
        <v>-23.003316221401477</v>
      </c>
      <c r="U110">
        <f t="shared" si="45"/>
        <v>4.3023328580530804E-2</v>
      </c>
      <c r="V110">
        <f t="shared" si="46"/>
        <v>-3.418561304790992</v>
      </c>
      <c r="W110">
        <f t="shared" si="47"/>
        <v>70.389974747382695</v>
      </c>
      <c r="X110" s="8">
        <f t="shared" si="48"/>
        <v>0.54404066757277147</v>
      </c>
      <c r="Y110" s="8">
        <f t="shared" si="49"/>
        <v>0.34851295994115289</v>
      </c>
      <c r="Z110" s="8">
        <f t="shared" si="50"/>
        <v>0.73956837520439</v>
      </c>
      <c r="AA110" s="9">
        <f t="shared" si="51"/>
        <v>563.11979797906156</v>
      </c>
      <c r="AB110">
        <f t="shared" si="52"/>
        <v>584.58143869520848</v>
      </c>
      <c r="AC110">
        <f t="shared" si="53"/>
        <v>-33.854640326197881</v>
      </c>
      <c r="AD110">
        <f t="shared" si="54"/>
        <v>70.464757737675612</v>
      </c>
      <c r="AE110">
        <f t="shared" si="55"/>
        <v>19.535242262324388</v>
      </c>
      <c r="AF110">
        <f t="shared" si="56"/>
        <v>4.5054814111571265E-2</v>
      </c>
      <c r="AG110">
        <f t="shared" si="57"/>
        <v>19.580297076435958</v>
      </c>
      <c r="AH110">
        <f t="shared" si="58"/>
        <v>147.03609079271786</v>
      </c>
    </row>
    <row r="111" spans="4:34" x14ac:dyDescent="0.25">
      <c r="D111" s="2">
        <f t="shared" si="31"/>
        <v>43831</v>
      </c>
      <c r="E111" s="8">
        <f t="shared" si="59"/>
        <v>0.45416666666666627</v>
      </c>
      <c r="F111" s="3">
        <f t="shared" si="32"/>
        <v>2458850.2041666666</v>
      </c>
      <c r="G111" s="4">
        <f t="shared" si="33"/>
        <v>0.20000558977868871</v>
      </c>
      <c r="I111">
        <f t="shared" si="34"/>
        <v>280.82167446464973</v>
      </c>
      <c r="J111">
        <f t="shared" si="35"/>
        <v>7557.5403885757805</v>
      </c>
      <c r="K111">
        <f t="shared" si="36"/>
        <v>1.670022129673918E-2</v>
      </c>
      <c r="L111">
        <f t="shared" si="37"/>
        <v>-8.3873838984715357E-2</v>
      </c>
      <c r="M111">
        <f t="shared" si="38"/>
        <v>280.73780062566499</v>
      </c>
      <c r="N111">
        <f t="shared" si="39"/>
        <v>357.45651473679573</v>
      </c>
      <c r="O111">
        <f t="shared" si="40"/>
        <v>0.98331669206216976</v>
      </c>
      <c r="P111">
        <f t="shared" si="41"/>
        <v>280.72737951894663</v>
      </c>
      <c r="Q111">
        <f t="shared" si="42"/>
        <v>23.436690202560669</v>
      </c>
      <c r="R111">
        <f t="shared" si="43"/>
        <v>23.436324984547156</v>
      </c>
      <c r="S111">
        <f t="shared" si="30"/>
        <v>-78.333460834534023</v>
      </c>
      <c r="T111">
        <f t="shared" si="44"/>
        <v>-23.002974737570433</v>
      </c>
      <c r="U111">
        <f t="shared" si="45"/>
        <v>4.3023328611772806E-2</v>
      </c>
      <c r="V111">
        <f t="shared" si="46"/>
        <v>-3.4205243916207393</v>
      </c>
      <c r="W111">
        <f t="shared" si="47"/>
        <v>70.390330579721933</v>
      </c>
      <c r="X111" s="8">
        <f t="shared" si="48"/>
        <v>0.54404203082751446</v>
      </c>
      <c r="Y111" s="8">
        <f t="shared" si="49"/>
        <v>0.34851333477273128</v>
      </c>
      <c r="Z111" s="8">
        <f t="shared" si="50"/>
        <v>0.73957072688229764</v>
      </c>
      <c r="AA111" s="9">
        <f t="shared" si="51"/>
        <v>563.12264463777547</v>
      </c>
      <c r="AB111">
        <f t="shared" si="52"/>
        <v>590.57947560837874</v>
      </c>
      <c r="AC111">
        <f t="shared" si="53"/>
        <v>-32.355131097905314</v>
      </c>
      <c r="AD111">
        <f t="shared" si="54"/>
        <v>69.850519670859228</v>
      </c>
      <c r="AE111">
        <f t="shared" si="55"/>
        <v>20.149480329140772</v>
      </c>
      <c r="AF111">
        <f t="shared" si="56"/>
        <v>4.3593844619994479E-2</v>
      </c>
      <c r="AG111">
        <f t="shared" si="57"/>
        <v>20.193074173760767</v>
      </c>
      <c r="AH111">
        <f t="shared" si="58"/>
        <v>148.35018178999894</v>
      </c>
    </row>
    <row r="112" spans="4:34" x14ac:dyDescent="0.25">
      <c r="D112" s="2">
        <f t="shared" si="31"/>
        <v>43831</v>
      </c>
      <c r="E112" s="8">
        <f t="shared" si="59"/>
        <v>0.45833333333333293</v>
      </c>
      <c r="F112" s="3">
        <f t="shared" si="32"/>
        <v>2458850.2083333335</v>
      </c>
      <c r="G112" s="4">
        <f t="shared" si="33"/>
        <v>0.20000570385581076</v>
      </c>
      <c r="I112">
        <f t="shared" si="34"/>
        <v>280.82578132887829</v>
      </c>
      <c r="J112">
        <f t="shared" si="35"/>
        <v>7557.5444952438284</v>
      </c>
      <c r="K112">
        <f t="shared" si="36"/>
        <v>1.6700221291937937E-2</v>
      </c>
      <c r="L112">
        <f t="shared" si="37"/>
        <v>-8.37338911432505E-2</v>
      </c>
      <c r="M112">
        <f t="shared" si="38"/>
        <v>280.74204743773504</v>
      </c>
      <c r="N112">
        <f t="shared" si="39"/>
        <v>357.46076135268504</v>
      </c>
      <c r="O112">
        <f t="shared" si="40"/>
        <v>0.98331663898444444</v>
      </c>
      <c r="P112">
        <f t="shared" si="41"/>
        <v>280.73162632839069</v>
      </c>
      <c r="Q112">
        <f t="shared" si="42"/>
        <v>23.436690201077191</v>
      </c>
      <c r="R112">
        <f t="shared" si="43"/>
        <v>23.436324992821159</v>
      </c>
      <c r="S112">
        <f t="shared" si="30"/>
        <v>-78.328862124258521</v>
      </c>
      <c r="T112">
        <f t="shared" si="44"/>
        <v>-23.002633120894352</v>
      </c>
      <c r="U112">
        <f t="shared" si="45"/>
        <v>4.3023328643014822E-2</v>
      </c>
      <c r="V112">
        <f t="shared" si="46"/>
        <v>-3.4224873894933299</v>
      </c>
      <c r="W112">
        <f t="shared" si="47"/>
        <v>70.390686547943204</v>
      </c>
      <c r="X112" s="8">
        <f t="shared" si="48"/>
        <v>0.54404339402048152</v>
      </c>
      <c r="Y112" s="8">
        <f t="shared" si="49"/>
        <v>0.34851370916508373</v>
      </c>
      <c r="Z112" s="8">
        <f t="shared" si="50"/>
        <v>0.73957307887587931</v>
      </c>
      <c r="AA112" s="9">
        <f t="shared" si="51"/>
        <v>563.12549238354563</v>
      </c>
      <c r="AB112">
        <f t="shared" si="52"/>
        <v>596.57751261050612</v>
      </c>
      <c r="AC112">
        <f t="shared" si="53"/>
        <v>-30.85562184737347</v>
      </c>
      <c r="AD112">
        <f t="shared" si="54"/>
        <v>69.258849333522576</v>
      </c>
      <c r="AE112">
        <f t="shared" si="55"/>
        <v>20.741150666477424</v>
      </c>
      <c r="AF112">
        <f t="shared" si="56"/>
        <v>4.2262751175246409E-2</v>
      </c>
      <c r="AG112">
        <f t="shared" si="57"/>
        <v>20.783413417652671</v>
      </c>
      <c r="AH112">
        <f t="shared" si="58"/>
        <v>149.68105619681199</v>
      </c>
    </row>
    <row r="113" spans="4:34" x14ac:dyDescent="0.25">
      <c r="D113" s="2">
        <f t="shared" si="31"/>
        <v>43831</v>
      </c>
      <c r="E113" s="8">
        <f t="shared" si="59"/>
        <v>0.46249999999999958</v>
      </c>
      <c r="F113" s="3">
        <f t="shared" si="32"/>
        <v>2458850.2124999999</v>
      </c>
      <c r="G113" s="4">
        <f t="shared" si="33"/>
        <v>0.2000058179329201</v>
      </c>
      <c r="I113">
        <f t="shared" si="34"/>
        <v>280.82988819264847</v>
      </c>
      <c r="J113">
        <f t="shared" si="35"/>
        <v>7557.5486019114178</v>
      </c>
      <c r="K113">
        <f t="shared" si="36"/>
        <v>1.6700221287136698E-2</v>
      </c>
      <c r="L113">
        <f t="shared" si="37"/>
        <v>-8.359394285953288E-2</v>
      </c>
      <c r="M113">
        <f t="shared" si="38"/>
        <v>280.74629424978895</v>
      </c>
      <c r="N113">
        <f t="shared" si="39"/>
        <v>357.46500796855798</v>
      </c>
      <c r="O113">
        <f t="shared" si="40"/>
        <v>0.98331658599536764</v>
      </c>
      <c r="P113">
        <f t="shared" si="41"/>
        <v>280.73587313781866</v>
      </c>
      <c r="Q113">
        <f t="shared" si="42"/>
        <v>23.436690199593713</v>
      </c>
      <c r="R113">
        <f t="shared" si="43"/>
        <v>23.43632500109517</v>
      </c>
      <c r="S113">
        <f t="shared" si="30"/>
        <v>-78.324263437285367</v>
      </c>
      <c r="T113">
        <f t="shared" si="44"/>
        <v>-23.002291371452415</v>
      </c>
      <c r="U113">
        <f t="shared" si="45"/>
        <v>4.3023328674256872E-2</v>
      </c>
      <c r="V113">
        <f t="shared" si="46"/>
        <v>-3.4244502979331699</v>
      </c>
      <c r="W113">
        <f t="shared" si="47"/>
        <v>70.39104265196103</v>
      </c>
      <c r="X113" s="8">
        <f t="shared" si="48"/>
        <v>0.54404475715134248</v>
      </c>
      <c r="Y113" s="8">
        <f t="shared" si="49"/>
        <v>0.34851408311811738</v>
      </c>
      <c r="Z113" s="8">
        <f t="shared" si="50"/>
        <v>0.73957543118456759</v>
      </c>
      <c r="AA113" s="9">
        <f t="shared" si="51"/>
        <v>563.12834121568824</v>
      </c>
      <c r="AB113">
        <f t="shared" si="52"/>
        <v>602.57554970206627</v>
      </c>
      <c r="AC113">
        <f t="shared" si="53"/>
        <v>-29.356112574483433</v>
      </c>
      <c r="AD113">
        <f t="shared" si="54"/>
        <v>68.690352814101345</v>
      </c>
      <c r="AE113">
        <f t="shared" si="55"/>
        <v>21.309647185898655</v>
      </c>
      <c r="AF113">
        <f t="shared" si="56"/>
        <v>4.1048570883315004E-2</v>
      </c>
      <c r="AG113">
        <f t="shared" si="57"/>
        <v>21.35069575678197</v>
      </c>
      <c r="AH113">
        <f t="shared" si="58"/>
        <v>151.02854473030294</v>
      </c>
    </row>
    <row r="114" spans="4:34" x14ac:dyDescent="0.25">
      <c r="D114" s="2">
        <f t="shared" si="31"/>
        <v>43831</v>
      </c>
      <c r="E114" s="8">
        <f t="shared" si="59"/>
        <v>0.46666666666666623</v>
      </c>
      <c r="F114" s="3">
        <f t="shared" si="32"/>
        <v>2458850.2166666668</v>
      </c>
      <c r="G114" s="4">
        <f t="shared" si="33"/>
        <v>0.20000593201004219</v>
      </c>
      <c r="I114">
        <f t="shared" si="34"/>
        <v>280.83399505687612</v>
      </c>
      <c r="J114">
        <f t="shared" si="35"/>
        <v>7557.5527085794647</v>
      </c>
      <c r="K114">
        <f t="shared" si="36"/>
        <v>1.6700221282335455E-2</v>
      </c>
      <c r="L114">
        <f t="shared" si="37"/>
        <v>-8.3453994102973564E-2</v>
      </c>
      <c r="M114">
        <f t="shared" si="38"/>
        <v>280.75054106277315</v>
      </c>
      <c r="N114">
        <f t="shared" si="39"/>
        <v>357.46925458536134</v>
      </c>
      <c r="O114">
        <f t="shared" si="40"/>
        <v>0.9833165330949285</v>
      </c>
      <c r="P114">
        <f t="shared" si="41"/>
        <v>280.74011994817698</v>
      </c>
      <c r="Q114">
        <f t="shared" si="42"/>
        <v>23.436690198110234</v>
      </c>
      <c r="R114">
        <f t="shared" si="43"/>
        <v>23.436325009369188</v>
      </c>
      <c r="S114">
        <f t="shared" si="30"/>
        <v>-78.319664772598173</v>
      </c>
      <c r="T114">
        <f t="shared" si="44"/>
        <v>-23.001949489171299</v>
      </c>
      <c r="U114">
        <f t="shared" si="45"/>
        <v>4.3023328705498944E-2</v>
      </c>
      <c r="V114">
        <f t="shared" si="46"/>
        <v>-3.4264131173419332</v>
      </c>
      <c r="W114">
        <f t="shared" si="47"/>
        <v>70.391398891848993</v>
      </c>
      <c r="X114" s="8">
        <f t="shared" si="48"/>
        <v>0.54404612022037635</v>
      </c>
      <c r="Y114" s="8">
        <f t="shared" si="49"/>
        <v>0.34851445663190694</v>
      </c>
      <c r="Z114" s="8">
        <f t="shared" si="50"/>
        <v>0.73957778380884576</v>
      </c>
      <c r="AA114" s="9">
        <f t="shared" si="51"/>
        <v>563.13119113479195</v>
      </c>
      <c r="AB114">
        <f t="shared" si="52"/>
        <v>608.57358688265742</v>
      </c>
      <c r="AC114">
        <f t="shared" si="53"/>
        <v>-27.856603279335644</v>
      </c>
      <c r="AD114">
        <f t="shared" si="54"/>
        <v>68.145631891409053</v>
      </c>
      <c r="AE114">
        <f t="shared" si="55"/>
        <v>21.854368108590947</v>
      </c>
      <c r="AF114">
        <f t="shared" si="56"/>
        <v>3.9940235157511918E-2</v>
      </c>
      <c r="AG114">
        <f t="shared" si="57"/>
        <v>21.89430834374846</v>
      </c>
      <c r="AH114">
        <f t="shared" si="58"/>
        <v>152.39241963824099</v>
      </c>
    </row>
    <row r="115" spans="4:34" x14ac:dyDescent="0.25">
      <c r="D115" s="2">
        <f t="shared" si="31"/>
        <v>43831</v>
      </c>
      <c r="E115" s="8">
        <f t="shared" si="59"/>
        <v>0.47083333333333288</v>
      </c>
      <c r="F115" s="3">
        <f t="shared" si="32"/>
        <v>2458850.2208333332</v>
      </c>
      <c r="G115" s="4">
        <f t="shared" si="33"/>
        <v>0.20000604608715153</v>
      </c>
      <c r="I115">
        <f t="shared" si="34"/>
        <v>280.8381019206463</v>
      </c>
      <c r="J115">
        <f t="shared" si="35"/>
        <v>7557.5568152470541</v>
      </c>
      <c r="K115">
        <f t="shared" si="36"/>
        <v>1.6700221277534216E-2</v>
      </c>
      <c r="L115">
        <f t="shared" si="37"/>
        <v>-8.331404490558153E-2</v>
      </c>
      <c r="M115">
        <f t="shared" si="38"/>
        <v>280.7547878757407</v>
      </c>
      <c r="N115">
        <f t="shared" si="39"/>
        <v>357.47350120214833</v>
      </c>
      <c r="O115">
        <f t="shared" si="40"/>
        <v>0.98331648028313845</v>
      </c>
      <c r="P115">
        <f t="shared" si="41"/>
        <v>280.74436675851871</v>
      </c>
      <c r="Q115">
        <f t="shared" si="42"/>
        <v>23.436690196626756</v>
      </c>
      <c r="R115">
        <f t="shared" si="43"/>
        <v>23.43632501764321</v>
      </c>
      <c r="S115">
        <f t="shared" si="30"/>
        <v>-78.31506613123085</v>
      </c>
      <c r="T115">
        <f t="shared" si="44"/>
        <v>-23.001607474130058</v>
      </c>
      <c r="U115">
        <f t="shared" si="45"/>
        <v>4.3023328736741036E-2</v>
      </c>
      <c r="V115">
        <f t="shared" si="46"/>
        <v>-3.4283758472453929</v>
      </c>
      <c r="W115">
        <f t="shared" si="47"/>
        <v>70.391755267521745</v>
      </c>
      <c r="X115" s="8">
        <f t="shared" si="48"/>
        <v>0.54404748322725383</v>
      </c>
      <c r="Y115" s="8">
        <f t="shared" si="49"/>
        <v>0.34851482970636005</v>
      </c>
      <c r="Z115" s="8">
        <f t="shared" si="50"/>
        <v>0.7395801367481476</v>
      </c>
      <c r="AA115" s="9">
        <f t="shared" si="51"/>
        <v>563.13404214017396</v>
      </c>
      <c r="AB115">
        <f t="shared" si="52"/>
        <v>614.57162415275388</v>
      </c>
      <c r="AC115">
        <f t="shared" si="53"/>
        <v>-26.357093961811529</v>
      </c>
      <c r="AD115">
        <f t="shared" si="54"/>
        <v>67.625281797384318</v>
      </c>
      <c r="AE115">
        <f t="shared" si="55"/>
        <v>22.374718202615682</v>
      </c>
      <c r="AF115">
        <f t="shared" si="56"/>
        <v>3.8928253398345471E-2</v>
      </c>
      <c r="AG115">
        <f t="shared" si="57"/>
        <v>22.413646456014028</v>
      </c>
      <c r="AH115">
        <f t="shared" si="58"/>
        <v>153.77239238829736</v>
      </c>
    </row>
    <row r="116" spans="4:34" x14ac:dyDescent="0.25">
      <c r="D116" s="2">
        <f t="shared" si="31"/>
        <v>43831</v>
      </c>
      <c r="E116" s="8">
        <f t="shared" si="59"/>
        <v>0.47499999999999953</v>
      </c>
      <c r="F116" s="3">
        <f t="shared" si="32"/>
        <v>2458850.2250000001</v>
      </c>
      <c r="G116" s="4">
        <f t="shared" si="33"/>
        <v>0.20000616016427361</v>
      </c>
      <c r="I116">
        <f t="shared" si="34"/>
        <v>280.84220878487577</v>
      </c>
      <c r="J116">
        <f t="shared" si="35"/>
        <v>7557.5609219151011</v>
      </c>
      <c r="K116">
        <f t="shared" si="36"/>
        <v>1.6700221272732973E-2</v>
      </c>
      <c r="L116">
        <f t="shared" si="37"/>
        <v>-8.3174095236934059E-2</v>
      </c>
      <c r="M116">
        <f t="shared" si="38"/>
        <v>280.75903468963884</v>
      </c>
      <c r="N116">
        <f t="shared" si="39"/>
        <v>357.47774781986391</v>
      </c>
      <c r="O116">
        <f t="shared" si="40"/>
        <v>0.98331642755998638</v>
      </c>
      <c r="P116">
        <f t="shared" si="41"/>
        <v>280.74861356979113</v>
      </c>
      <c r="Q116">
        <f t="shared" si="42"/>
        <v>23.436690195143278</v>
      </c>
      <c r="R116">
        <f t="shared" si="43"/>
        <v>23.436325025917238</v>
      </c>
      <c r="S116">
        <f t="shared" si="30"/>
        <v>-78.310467512166255</v>
      </c>
      <c r="T116">
        <f t="shared" si="44"/>
        <v>-23.00126532625524</v>
      </c>
      <c r="U116">
        <f t="shared" si="45"/>
        <v>4.3023328767983156E-2</v>
      </c>
      <c r="V116">
        <f t="shared" si="46"/>
        <v>-3.4303384880448111</v>
      </c>
      <c r="W116">
        <f t="shared" si="47"/>
        <v>70.392111779052982</v>
      </c>
      <c r="X116" s="8">
        <f t="shared" si="48"/>
        <v>0.54404884617225335</v>
      </c>
      <c r="Y116" s="8">
        <f t="shared" si="49"/>
        <v>0.34851520234155065</v>
      </c>
      <c r="Z116" s="8">
        <f t="shared" si="50"/>
        <v>0.73958249000295606</v>
      </c>
      <c r="AA116" s="9">
        <f t="shared" si="51"/>
        <v>563.13689423242386</v>
      </c>
      <c r="AB116">
        <f t="shared" si="52"/>
        <v>620.56966151195445</v>
      </c>
      <c r="AC116">
        <f t="shared" si="53"/>
        <v>-24.857584622011387</v>
      </c>
      <c r="AD116">
        <f t="shared" si="54"/>
        <v>67.129888847574534</v>
      </c>
      <c r="AE116">
        <f t="shared" si="55"/>
        <v>22.870111152425466</v>
      </c>
      <c r="AF116">
        <f t="shared" si="56"/>
        <v>3.8004458602470419E-2</v>
      </c>
      <c r="AG116">
        <f t="shared" si="57"/>
        <v>22.908115611027934</v>
      </c>
      <c r="AH116">
        <f t="shared" si="58"/>
        <v>155.16811166254388</v>
      </c>
    </row>
    <row r="117" spans="4:34" x14ac:dyDescent="0.25">
      <c r="D117" s="2">
        <f t="shared" si="31"/>
        <v>43831</v>
      </c>
      <c r="E117" s="8">
        <f t="shared" si="59"/>
        <v>0.47916666666666619</v>
      </c>
      <c r="F117" s="3">
        <f t="shared" si="32"/>
        <v>2458850.2291666665</v>
      </c>
      <c r="G117" s="4">
        <f t="shared" si="33"/>
        <v>0.20000627424138293</v>
      </c>
      <c r="I117">
        <f t="shared" si="34"/>
        <v>280.84631564864503</v>
      </c>
      <c r="J117">
        <f t="shared" si="35"/>
        <v>7557.5650285826896</v>
      </c>
      <c r="K117">
        <f t="shared" si="36"/>
        <v>1.670022126793173E-2</v>
      </c>
      <c r="L117">
        <f t="shared" si="37"/>
        <v>-8.3034145129040407E-2</v>
      </c>
      <c r="M117">
        <f t="shared" si="38"/>
        <v>280.763281503516</v>
      </c>
      <c r="N117">
        <f t="shared" si="39"/>
        <v>357.48199443756039</v>
      </c>
      <c r="O117">
        <f t="shared" si="40"/>
        <v>0.98331637492548429</v>
      </c>
      <c r="P117">
        <f t="shared" si="41"/>
        <v>280.75286038104264</v>
      </c>
      <c r="Q117">
        <f t="shared" si="42"/>
        <v>23.4366901936598</v>
      </c>
      <c r="R117">
        <f t="shared" si="43"/>
        <v>23.43632503419127</v>
      </c>
      <c r="S117">
        <f t="shared" si="30"/>
        <v>-78.305868916443359</v>
      </c>
      <c r="T117">
        <f t="shared" si="44"/>
        <v>-23.000923045626337</v>
      </c>
      <c r="U117">
        <f t="shared" si="45"/>
        <v>4.3023328799225283E-2</v>
      </c>
      <c r="V117">
        <f t="shared" si="46"/>
        <v>-3.4323010392644693</v>
      </c>
      <c r="W117">
        <f t="shared" si="47"/>
        <v>70.392468426356928</v>
      </c>
      <c r="X117" s="8">
        <f t="shared" si="48"/>
        <v>0.54405020905504486</v>
      </c>
      <c r="Y117" s="8">
        <f t="shared" si="49"/>
        <v>0.34851557453738674</v>
      </c>
      <c r="Z117" s="8">
        <f t="shared" si="50"/>
        <v>0.73958484357270304</v>
      </c>
      <c r="AA117" s="9">
        <f t="shared" si="51"/>
        <v>563.13974741085542</v>
      </c>
      <c r="AB117">
        <f t="shared" si="52"/>
        <v>626.5676989607349</v>
      </c>
      <c r="AC117">
        <f t="shared" si="53"/>
        <v>-23.358075259816275</v>
      </c>
      <c r="AD117">
        <f t="shared" si="54"/>
        <v>66.660027952798828</v>
      </c>
      <c r="AE117">
        <f t="shared" si="55"/>
        <v>23.339972047201172</v>
      </c>
      <c r="AF117">
        <f t="shared" si="56"/>
        <v>3.7161801374746839E-2</v>
      </c>
      <c r="AG117">
        <f t="shared" si="57"/>
        <v>23.377133848575919</v>
      </c>
      <c r="AH117">
        <f t="shared" si="58"/>
        <v>156.57916171843328</v>
      </c>
    </row>
    <row r="118" spans="4:34" x14ac:dyDescent="0.25">
      <c r="D118" s="2">
        <f t="shared" si="31"/>
        <v>43831</v>
      </c>
      <c r="E118" s="8">
        <f t="shared" si="59"/>
        <v>0.48333333333333284</v>
      </c>
      <c r="F118" s="3">
        <f t="shared" si="32"/>
        <v>2458850.2333333334</v>
      </c>
      <c r="G118" s="4">
        <f t="shared" si="33"/>
        <v>0.20000638831850501</v>
      </c>
      <c r="I118">
        <f t="shared" si="34"/>
        <v>280.85042251287268</v>
      </c>
      <c r="J118">
        <f t="shared" si="35"/>
        <v>7557.5691352507383</v>
      </c>
      <c r="K118">
        <f t="shared" si="36"/>
        <v>1.6700221263130491E-2</v>
      </c>
      <c r="L118">
        <f t="shared" si="37"/>
        <v>-8.289419455131114E-2</v>
      </c>
      <c r="M118">
        <f t="shared" si="38"/>
        <v>280.76752831832135</v>
      </c>
      <c r="N118">
        <f t="shared" si="39"/>
        <v>357.48624105618728</v>
      </c>
      <c r="O118">
        <f t="shared" si="40"/>
        <v>0.98331632237962063</v>
      </c>
      <c r="P118">
        <f t="shared" si="41"/>
        <v>280.7571071932224</v>
      </c>
      <c r="Q118">
        <f t="shared" si="42"/>
        <v>23.436690192176322</v>
      </c>
      <c r="R118">
        <f t="shared" si="43"/>
        <v>23.43632504246531</v>
      </c>
      <c r="S118">
        <f t="shared" si="30"/>
        <v>-78.301270343042958</v>
      </c>
      <c r="T118">
        <f t="shared" si="44"/>
        <v>-23.000580632169697</v>
      </c>
      <c r="U118">
        <f t="shared" si="45"/>
        <v>4.3023328830467424E-2</v>
      </c>
      <c r="V118">
        <f t="shared" si="46"/>
        <v>-3.4342635013069396</v>
      </c>
      <c r="W118">
        <f t="shared" si="47"/>
        <v>70.392825209507464</v>
      </c>
      <c r="X118" s="8">
        <f t="shared" si="48"/>
        <v>0.54405157187590758</v>
      </c>
      <c r="Y118" s="8">
        <f t="shared" si="49"/>
        <v>0.34851594629394239</v>
      </c>
      <c r="Z118" s="8">
        <f t="shared" si="50"/>
        <v>0.73958719745787271</v>
      </c>
      <c r="AA118" s="9">
        <f t="shared" si="51"/>
        <v>563.14260167605971</v>
      </c>
      <c r="AB118">
        <f t="shared" si="52"/>
        <v>632.56573649869233</v>
      </c>
      <c r="AC118">
        <f t="shared" si="53"/>
        <v>-21.858565875326917</v>
      </c>
      <c r="AD118">
        <f t="shared" si="54"/>
        <v>66.216260027639393</v>
      </c>
      <c r="AE118">
        <f t="shared" si="55"/>
        <v>23.783739972360607</v>
      </c>
      <c r="AF118">
        <f t="shared" si="56"/>
        <v>3.6394182085626191E-2</v>
      </c>
      <c r="AG118">
        <f t="shared" si="57"/>
        <v>23.820134154446233</v>
      </c>
      <c r="AH118">
        <f t="shared" si="58"/>
        <v>158.00506117319946</v>
      </c>
    </row>
    <row r="119" spans="4:34" x14ac:dyDescent="0.25">
      <c r="D119" s="2">
        <f t="shared" si="31"/>
        <v>43831</v>
      </c>
      <c r="E119" s="8">
        <f t="shared" si="59"/>
        <v>0.48749999999999949</v>
      </c>
      <c r="F119" s="3">
        <f t="shared" si="32"/>
        <v>2458850.2374999998</v>
      </c>
      <c r="G119" s="4">
        <f t="shared" si="33"/>
        <v>0.20000650239561435</v>
      </c>
      <c r="I119">
        <f t="shared" si="34"/>
        <v>280.85452937664377</v>
      </c>
      <c r="J119">
        <f t="shared" si="35"/>
        <v>7557.5732419183269</v>
      </c>
      <c r="K119">
        <f t="shared" si="36"/>
        <v>1.6700221258329248E-2</v>
      </c>
      <c r="L119">
        <f t="shared" si="37"/>
        <v>-8.2754243535922214E-2</v>
      </c>
      <c r="M119">
        <f t="shared" si="38"/>
        <v>280.77177513310784</v>
      </c>
      <c r="N119">
        <f t="shared" si="39"/>
        <v>357.49048767479053</v>
      </c>
      <c r="O119">
        <f t="shared" si="40"/>
        <v>0.98331626992240773</v>
      </c>
      <c r="P119">
        <f t="shared" si="41"/>
        <v>280.76135400538334</v>
      </c>
      <c r="Q119">
        <f t="shared" si="42"/>
        <v>23.43669019069284</v>
      </c>
      <c r="R119">
        <f t="shared" si="43"/>
        <v>23.436325050739349</v>
      </c>
      <c r="S119">
        <f t="shared" si="30"/>
        <v>-78.296671792999021</v>
      </c>
      <c r="T119">
        <f t="shared" si="44"/>
        <v>-23.000238085964508</v>
      </c>
      <c r="U119">
        <f t="shared" si="45"/>
        <v>4.3023328861709585E-2</v>
      </c>
      <c r="V119">
        <f t="shared" si="46"/>
        <v>-3.4362258736973144</v>
      </c>
      <c r="W119">
        <f t="shared" si="47"/>
        <v>70.393182128419113</v>
      </c>
      <c r="X119" s="8">
        <f t="shared" si="48"/>
        <v>0.5440529346345121</v>
      </c>
      <c r="Y119" s="8">
        <f t="shared" si="49"/>
        <v>0.34851631761112567</v>
      </c>
      <c r="Z119" s="8">
        <f t="shared" si="50"/>
        <v>0.73958955165789853</v>
      </c>
      <c r="AA119" s="9">
        <f t="shared" si="51"/>
        <v>563.1454570273529</v>
      </c>
      <c r="AB119">
        <f t="shared" si="52"/>
        <v>638.56377412630195</v>
      </c>
      <c r="AC119">
        <f t="shared" si="53"/>
        <v>-20.359056468424512</v>
      </c>
      <c r="AD119">
        <f t="shared" si="54"/>
        <v>65.799129315760709</v>
      </c>
      <c r="AE119">
        <f t="shared" si="55"/>
        <v>24.200870684239291</v>
      </c>
      <c r="AF119">
        <f t="shared" si="56"/>
        <v>3.569631333293076E-2</v>
      </c>
      <c r="AG119">
        <f t="shared" si="57"/>
        <v>24.236566997572222</v>
      </c>
      <c r="AH119">
        <f t="shared" si="58"/>
        <v>159.44526227122674</v>
      </c>
    </row>
    <row r="120" spans="4:34" x14ac:dyDescent="0.25">
      <c r="D120" s="2">
        <f t="shared" si="31"/>
        <v>43831</v>
      </c>
      <c r="E120" s="8">
        <f t="shared" si="59"/>
        <v>0.49166666666666614</v>
      </c>
      <c r="F120" s="3">
        <f t="shared" si="32"/>
        <v>2458850.2416666667</v>
      </c>
      <c r="G120" s="4">
        <f t="shared" si="33"/>
        <v>0.20000661647273643</v>
      </c>
      <c r="I120">
        <f t="shared" si="34"/>
        <v>280.85863624087233</v>
      </c>
      <c r="J120">
        <f t="shared" si="35"/>
        <v>7557.5773485863747</v>
      </c>
      <c r="K120">
        <f t="shared" si="36"/>
        <v>1.6700221253528009E-2</v>
      </c>
      <c r="L120">
        <f t="shared" si="37"/>
        <v>-8.2614292052228533E-2</v>
      </c>
      <c r="M120">
        <f t="shared" si="38"/>
        <v>280.77602194882007</v>
      </c>
      <c r="N120">
        <f t="shared" si="39"/>
        <v>357.49473429432237</v>
      </c>
      <c r="O120">
        <f t="shared" si="40"/>
        <v>0.9833162175538338</v>
      </c>
      <c r="P120">
        <f t="shared" si="41"/>
        <v>280.76560081847015</v>
      </c>
      <c r="Q120">
        <f t="shared" si="42"/>
        <v>23.436690189209362</v>
      </c>
      <c r="R120">
        <f t="shared" si="43"/>
        <v>23.436325059013395</v>
      </c>
      <c r="S120">
        <f t="shared" si="30"/>
        <v>-78.292073265297205</v>
      </c>
      <c r="T120">
        <f t="shared" si="44"/>
        <v>-22.999895406937412</v>
      </c>
      <c r="U120">
        <f t="shared" si="45"/>
        <v>4.3023328892951761E-2</v>
      </c>
      <c r="V120">
        <f t="shared" si="46"/>
        <v>-3.4381881568368513</v>
      </c>
      <c r="W120">
        <f t="shared" si="47"/>
        <v>70.393539183165473</v>
      </c>
      <c r="X120" s="8">
        <f t="shared" si="48"/>
        <v>0.54405429733113664</v>
      </c>
      <c r="Y120" s="8">
        <f t="shared" si="49"/>
        <v>0.3485166884890103</v>
      </c>
      <c r="Z120" s="8">
        <f t="shared" si="50"/>
        <v>0.73959190617326298</v>
      </c>
      <c r="AA120" s="9">
        <f t="shared" si="51"/>
        <v>563.14831346532378</v>
      </c>
      <c r="AB120">
        <f t="shared" si="52"/>
        <v>644.56181184316233</v>
      </c>
      <c r="AC120">
        <f t="shared" si="53"/>
        <v>-18.859547039209417</v>
      </c>
      <c r="AD120">
        <f t="shared" si="54"/>
        <v>65.409160654109655</v>
      </c>
      <c r="AE120">
        <f t="shared" si="55"/>
        <v>24.590839345890345</v>
      </c>
      <c r="AF120">
        <f t="shared" si="56"/>
        <v>3.5063606664772762E-2</v>
      </c>
      <c r="AG120">
        <f t="shared" si="57"/>
        <v>24.625902952555119</v>
      </c>
      <c r="AH120">
        <f t="shared" si="58"/>
        <v>160.89915068647053</v>
      </c>
    </row>
    <row r="121" spans="4:34" x14ac:dyDescent="0.25">
      <c r="D121" s="2">
        <f t="shared" si="31"/>
        <v>43831</v>
      </c>
      <c r="E121" s="8">
        <f t="shared" si="59"/>
        <v>0.49583333333333279</v>
      </c>
      <c r="F121" s="3">
        <f t="shared" si="32"/>
        <v>2458850.2458333331</v>
      </c>
      <c r="G121" s="4">
        <f t="shared" si="33"/>
        <v>0.20000673054984575</v>
      </c>
      <c r="I121">
        <f t="shared" si="34"/>
        <v>280.86274310464159</v>
      </c>
      <c r="J121">
        <f t="shared" si="35"/>
        <v>7557.5814552539623</v>
      </c>
      <c r="K121">
        <f t="shared" si="36"/>
        <v>1.6700221248726766E-2</v>
      </c>
      <c r="L121">
        <f t="shared" si="37"/>
        <v>-8.2474340132461701E-2</v>
      </c>
      <c r="M121">
        <f t="shared" si="38"/>
        <v>280.78026876450912</v>
      </c>
      <c r="N121">
        <f t="shared" si="39"/>
        <v>357.49898091382966</v>
      </c>
      <c r="O121">
        <f t="shared" si="40"/>
        <v>0.98331616527391119</v>
      </c>
      <c r="P121">
        <f t="shared" si="41"/>
        <v>280.76984763153382</v>
      </c>
      <c r="Q121">
        <f t="shared" si="42"/>
        <v>23.436690187725883</v>
      </c>
      <c r="R121">
        <f t="shared" si="43"/>
        <v>23.436325067287452</v>
      </c>
      <c r="S121">
        <f t="shared" si="30"/>
        <v>-78.287474760973694</v>
      </c>
      <c r="T121">
        <f t="shared" si="44"/>
        <v>-22.999552595167835</v>
      </c>
      <c r="U121">
        <f t="shared" si="45"/>
        <v>4.3023328924193978E-2</v>
      </c>
      <c r="V121">
        <f t="shared" si="46"/>
        <v>-3.4401503502498807</v>
      </c>
      <c r="W121">
        <f t="shared" si="47"/>
        <v>70.393896373660823</v>
      </c>
      <c r="X121" s="8">
        <f t="shared" si="48"/>
        <v>0.54405565996545135</v>
      </c>
      <c r="Y121" s="8">
        <f t="shared" si="49"/>
        <v>0.34851705892750462</v>
      </c>
      <c r="Z121" s="8">
        <f t="shared" si="50"/>
        <v>0.73959426100339809</v>
      </c>
      <c r="AA121" s="9">
        <f t="shared" si="51"/>
        <v>563.15117098928658</v>
      </c>
      <c r="AB121">
        <f t="shared" si="52"/>
        <v>650.55984964974937</v>
      </c>
      <c r="AC121">
        <f t="shared" si="53"/>
        <v>-17.360037587562658</v>
      </c>
      <c r="AD121">
        <f t="shared" si="54"/>
        <v>65.046856702367691</v>
      </c>
      <c r="AE121">
        <f t="shared" si="55"/>
        <v>24.953143297632309</v>
      </c>
      <c r="AF121">
        <f t="shared" si="56"/>
        <v>3.4492078876029987E-2</v>
      </c>
      <c r="AG121">
        <f t="shared" si="57"/>
        <v>24.98763537650834</v>
      </c>
      <c r="AH121">
        <f t="shared" si="58"/>
        <v>162.36604591116964</v>
      </c>
    </row>
    <row r="122" spans="4:34" x14ac:dyDescent="0.25">
      <c r="D122" s="2">
        <f t="shared" si="31"/>
        <v>43831</v>
      </c>
      <c r="E122" s="8">
        <f t="shared" si="59"/>
        <v>0.49999999999999944</v>
      </c>
      <c r="F122" s="3">
        <f t="shared" si="32"/>
        <v>2458850.25</v>
      </c>
      <c r="G122" s="4">
        <f t="shared" si="33"/>
        <v>0.20000684462696783</v>
      </c>
      <c r="I122">
        <f t="shared" si="34"/>
        <v>280.86684996887016</v>
      </c>
      <c r="J122">
        <f t="shared" si="35"/>
        <v>7557.585561922011</v>
      </c>
      <c r="K122">
        <f t="shared" si="36"/>
        <v>1.6700221243925523E-2</v>
      </c>
      <c r="L122">
        <f t="shared" si="37"/>
        <v>-8.2334387745865462E-2</v>
      </c>
      <c r="M122">
        <f t="shared" si="38"/>
        <v>280.78451558112431</v>
      </c>
      <c r="N122">
        <f t="shared" si="39"/>
        <v>357.50322753426553</v>
      </c>
      <c r="O122">
        <f t="shared" si="40"/>
        <v>0.98331611308262801</v>
      </c>
      <c r="P122">
        <f t="shared" si="41"/>
        <v>280.7740944455237</v>
      </c>
      <c r="Q122">
        <f t="shared" si="42"/>
        <v>23.436690186242405</v>
      </c>
      <c r="R122">
        <f t="shared" si="43"/>
        <v>23.436325075561513</v>
      </c>
      <c r="S122">
        <f t="shared" si="30"/>
        <v>-78.282876279009002</v>
      </c>
      <c r="T122">
        <f t="shared" si="44"/>
        <v>-22.999209650581967</v>
      </c>
      <c r="U122">
        <f t="shared" si="45"/>
        <v>4.3023328955436216E-2</v>
      </c>
      <c r="V122">
        <f t="shared" si="46"/>
        <v>-3.4421124543396009</v>
      </c>
      <c r="W122">
        <f t="shared" si="47"/>
        <v>70.394253699979188</v>
      </c>
      <c r="X122" s="8">
        <f t="shared" si="48"/>
        <v>0.5440570225377358</v>
      </c>
      <c r="Y122" s="8">
        <f t="shared" si="49"/>
        <v>0.34851742892668247</v>
      </c>
      <c r="Z122" s="8">
        <f t="shared" si="50"/>
        <v>0.73959661614878913</v>
      </c>
      <c r="AA122" s="9">
        <f t="shared" si="51"/>
        <v>563.15402959983351</v>
      </c>
      <c r="AB122">
        <f t="shared" si="52"/>
        <v>656.55788754565958</v>
      </c>
      <c r="AC122">
        <f t="shared" si="53"/>
        <v>-15.860528113585104</v>
      </c>
      <c r="AD122">
        <f t="shared" si="54"/>
        <v>64.712695165536857</v>
      </c>
      <c r="AE122">
        <f t="shared" si="55"/>
        <v>25.287304834463143</v>
      </c>
      <c r="AF122">
        <f t="shared" si="56"/>
        <v>3.3978274215202005E-2</v>
      </c>
      <c r="AG122">
        <f t="shared" si="57"/>
        <v>25.321283108678344</v>
      </c>
      <c r="AH122">
        <f t="shared" si="58"/>
        <v>163.84520227102598</v>
      </c>
    </row>
    <row r="123" spans="4:34" x14ac:dyDescent="0.25">
      <c r="D123" s="2">
        <f t="shared" si="31"/>
        <v>43831</v>
      </c>
      <c r="E123" s="8">
        <f t="shared" si="59"/>
        <v>0.5041666666666661</v>
      </c>
      <c r="F123" s="3">
        <f t="shared" si="32"/>
        <v>2458850.2541666669</v>
      </c>
      <c r="G123" s="4">
        <f t="shared" si="33"/>
        <v>0.20000695870408991</v>
      </c>
      <c r="I123">
        <f t="shared" si="34"/>
        <v>280.87095683309872</v>
      </c>
      <c r="J123">
        <f t="shared" si="35"/>
        <v>7557.5896685900589</v>
      </c>
      <c r="K123">
        <f t="shared" si="36"/>
        <v>1.6700221239124284E-2</v>
      </c>
      <c r="L123">
        <f t="shared" si="37"/>
        <v>-8.2194434908966177E-2</v>
      </c>
      <c r="M123">
        <f t="shared" si="38"/>
        <v>280.78876239818976</v>
      </c>
      <c r="N123">
        <f t="shared" si="39"/>
        <v>357.50747415514979</v>
      </c>
      <c r="O123">
        <f t="shared" si="40"/>
        <v>0.98331606097999091</v>
      </c>
      <c r="P123">
        <f t="shared" si="41"/>
        <v>280.7783412599639</v>
      </c>
      <c r="Q123">
        <f t="shared" si="42"/>
        <v>23.436690184758927</v>
      </c>
      <c r="R123">
        <f t="shared" si="43"/>
        <v>23.436325083835577</v>
      </c>
      <c r="S123">
        <f t="shared" si="30"/>
        <v>-78.278277819927027</v>
      </c>
      <c r="T123">
        <f t="shared" si="44"/>
        <v>-22.998866573221065</v>
      </c>
      <c r="U123">
        <f t="shared" si="45"/>
        <v>4.3023328986678461E-2</v>
      </c>
      <c r="V123">
        <f t="shared" si="46"/>
        <v>-3.4440744688494376</v>
      </c>
      <c r="W123">
        <f t="shared" si="47"/>
        <v>70.394611162074668</v>
      </c>
      <c r="X123" s="8">
        <f t="shared" si="48"/>
        <v>0.54405838504781212</v>
      </c>
      <c r="Y123" s="8">
        <f t="shared" si="49"/>
        <v>0.34851779848649361</v>
      </c>
      <c r="Z123" s="8">
        <f t="shared" si="50"/>
        <v>0.73959897160913068</v>
      </c>
      <c r="AA123" s="9">
        <f t="shared" si="51"/>
        <v>563.15688929659734</v>
      </c>
      <c r="AB123">
        <f t="shared" si="52"/>
        <v>662.5559255311498</v>
      </c>
      <c r="AC123">
        <f t="shared" si="53"/>
        <v>-14.361018617212551</v>
      </c>
      <c r="AD123">
        <f t="shared" si="54"/>
        <v>64.407126041375989</v>
      </c>
      <c r="AE123">
        <f t="shared" si="55"/>
        <v>25.592873958624011</v>
      </c>
      <c r="AF123">
        <f t="shared" si="56"/>
        <v>3.3519199625990669E-2</v>
      </c>
      <c r="AG123">
        <f t="shared" si="57"/>
        <v>25.626393158250004</v>
      </c>
      <c r="AH123">
        <f t="shared" si="58"/>
        <v>165.33581060241249</v>
      </c>
    </row>
    <row r="124" spans="4:34" x14ac:dyDescent="0.25">
      <c r="D124" s="2">
        <f t="shared" si="31"/>
        <v>43831</v>
      </c>
      <c r="E124" s="8">
        <f t="shared" si="59"/>
        <v>0.50833333333333275</v>
      </c>
      <c r="F124" s="3">
        <f t="shared" si="32"/>
        <v>2458850.2583333333</v>
      </c>
      <c r="G124" s="4">
        <f t="shared" si="33"/>
        <v>0.20000707278119925</v>
      </c>
      <c r="I124">
        <f t="shared" si="34"/>
        <v>280.8750636968698</v>
      </c>
      <c r="J124">
        <f t="shared" si="35"/>
        <v>7557.5937752576474</v>
      </c>
      <c r="K124">
        <f t="shared" si="36"/>
        <v>1.6700221234323041E-2</v>
      </c>
      <c r="L124">
        <f t="shared" si="37"/>
        <v>-8.2054481638234811E-2</v>
      </c>
      <c r="M124">
        <f t="shared" si="38"/>
        <v>280.79300921523156</v>
      </c>
      <c r="N124">
        <f t="shared" si="39"/>
        <v>357.5117207760095</v>
      </c>
      <c r="O124">
        <f t="shared" si="40"/>
        <v>0.98331600896600579</v>
      </c>
      <c r="P124">
        <f t="shared" si="41"/>
        <v>280.7825880743805</v>
      </c>
      <c r="Q124">
        <f t="shared" si="42"/>
        <v>23.436690183275449</v>
      </c>
      <c r="R124">
        <f t="shared" si="43"/>
        <v>23.436325092109648</v>
      </c>
      <c r="S124">
        <f t="shared" si="30"/>
        <v>-78.273679384249434</v>
      </c>
      <c r="T124">
        <f t="shared" si="44"/>
        <v>-22.998523363126285</v>
      </c>
      <c r="U124">
        <f t="shared" si="45"/>
        <v>4.3023329017920747E-2</v>
      </c>
      <c r="V124">
        <f t="shared" si="46"/>
        <v>-3.4460363935237091</v>
      </c>
      <c r="W124">
        <f t="shared" si="47"/>
        <v>70.394968759901488</v>
      </c>
      <c r="X124" s="8">
        <f t="shared" si="48"/>
        <v>0.54405974749550257</v>
      </c>
      <c r="Y124" s="8">
        <f t="shared" si="49"/>
        <v>0.34851816760688731</v>
      </c>
      <c r="Z124" s="8">
        <f t="shared" si="50"/>
        <v>0.73960132738411777</v>
      </c>
      <c r="AA124" s="9">
        <f t="shared" si="51"/>
        <v>563.1597500792119</v>
      </c>
      <c r="AB124">
        <f t="shared" si="52"/>
        <v>668.55396360647546</v>
      </c>
      <c r="AC124">
        <f t="shared" si="53"/>
        <v>-12.861509098381134</v>
      </c>
      <c r="AD124">
        <f t="shared" si="54"/>
        <v>64.130568925130021</v>
      </c>
      <c r="AE124">
        <f t="shared" si="55"/>
        <v>25.869431074869979</v>
      </c>
      <c r="AF124">
        <f t="shared" si="56"/>
        <v>3.3112270751472758E-2</v>
      </c>
      <c r="AG124">
        <f t="shared" si="57"/>
        <v>25.902543345621453</v>
      </c>
      <c r="AH124">
        <f t="shared" si="58"/>
        <v>166.83700061304842</v>
      </c>
    </row>
    <row r="125" spans="4:34" x14ac:dyDescent="0.25">
      <c r="D125" s="2">
        <f t="shared" si="31"/>
        <v>43831</v>
      </c>
      <c r="E125" s="8">
        <f t="shared" si="59"/>
        <v>0.5124999999999994</v>
      </c>
      <c r="F125" s="3">
        <f t="shared" si="32"/>
        <v>2458850.2625000002</v>
      </c>
      <c r="G125" s="4">
        <f t="shared" si="33"/>
        <v>0.20000718685832133</v>
      </c>
      <c r="I125">
        <f t="shared" si="34"/>
        <v>280.87917056109836</v>
      </c>
      <c r="J125">
        <f t="shared" si="35"/>
        <v>7557.5978819256952</v>
      </c>
      <c r="K125">
        <f t="shared" si="36"/>
        <v>1.6700221229521799E-2</v>
      </c>
      <c r="L125">
        <f t="shared" si="37"/>
        <v>-8.1914527903081347E-2</v>
      </c>
      <c r="M125">
        <f t="shared" si="38"/>
        <v>280.79725603319525</v>
      </c>
      <c r="N125">
        <f t="shared" si="39"/>
        <v>357.51596739779234</v>
      </c>
      <c r="O125">
        <f t="shared" si="40"/>
        <v>0.98331595704066121</v>
      </c>
      <c r="P125">
        <f t="shared" si="41"/>
        <v>280.7868348897191</v>
      </c>
      <c r="Q125">
        <f t="shared" si="42"/>
        <v>23.43669018179197</v>
      </c>
      <c r="R125">
        <f t="shared" si="43"/>
        <v>23.436325100383723</v>
      </c>
      <c r="S125">
        <f t="shared" si="30"/>
        <v>-78.269080970960928</v>
      </c>
      <c r="T125">
        <f t="shared" si="44"/>
        <v>-22.998180020224041</v>
      </c>
      <c r="U125">
        <f t="shared" si="45"/>
        <v>4.3023329049163027E-2</v>
      </c>
      <c r="V125">
        <f t="shared" si="46"/>
        <v>-3.4479982287636286</v>
      </c>
      <c r="W125">
        <f t="shared" si="47"/>
        <v>70.395326493533375</v>
      </c>
      <c r="X125" s="8">
        <f t="shared" si="48"/>
        <v>0.54406110988108591</v>
      </c>
      <c r="Y125" s="8">
        <f t="shared" si="49"/>
        <v>0.34851853628793766</v>
      </c>
      <c r="Z125" s="8">
        <f t="shared" si="50"/>
        <v>0.73960368347423411</v>
      </c>
      <c r="AA125" s="9">
        <f t="shared" si="51"/>
        <v>563.162611948267</v>
      </c>
      <c r="AB125">
        <f t="shared" si="52"/>
        <v>674.5520017712355</v>
      </c>
      <c r="AC125">
        <f t="shared" si="53"/>
        <v>-11.361999557191126</v>
      </c>
      <c r="AD125">
        <f t="shared" si="54"/>
        <v>63.883410406177255</v>
      </c>
      <c r="AE125">
        <f t="shared" si="55"/>
        <v>26.116589593822745</v>
      </c>
      <c r="AF125">
        <f t="shared" si="56"/>
        <v>3.2755266900813637E-2</v>
      </c>
      <c r="AG125">
        <f t="shared" si="57"/>
        <v>26.149344860723559</v>
      </c>
      <c r="AH125">
        <f t="shared" si="58"/>
        <v>168.34784393781229</v>
      </c>
    </row>
    <row r="126" spans="4:34" x14ac:dyDescent="0.25">
      <c r="D126" s="2">
        <f t="shared" si="31"/>
        <v>43831</v>
      </c>
      <c r="E126" s="8">
        <f t="shared" si="59"/>
        <v>0.51666666666666605</v>
      </c>
      <c r="F126" s="3">
        <f t="shared" si="32"/>
        <v>2458850.2666666666</v>
      </c>
      <c r="G126" s="4">
        <f t="shared" si="33"/>
        <v>0.20000730093543065</v>
      </c>
      <c r="I126">
        <f t="shared" si="34"/>
        <v>280.88327742486672</v>
      </c>
      <c r="J126">
        <f t="shared" si="35"/>
        <v>7557.6019885932828</v>
      </c>
      <c r="K126">
        <f t="shared" si="36"/>
        <v>1.6700221224720559E-2</v>
      </c>
      <c r="L126">
        <f t="shared" si="37"/>
        <v>-8.1774573735571413E-2</v>
      </c>
      <c r="M126">
        <f t="shared" si="38"/>
        <v>280.80150285113115</v>
      </c>
      <c r="N126">
        <f t="shared" si="39"/>
        <v>357.52021401954698</v>
      </c>
      <c r="O126">
        <f t="shared" si="40"/>
        <v>0.9833159052039695</v>
      </c>
      <c r="P126">
        <f t="shared" si="41"/>
        <v>280.79108170502997</v>
      </c>
      <c r="Q126">
        <f t="shared" si="42"/>
        <v>23.436690180308492</v>
      </c>
      <c r="R126">
        <f t="shared" si="43"/>
        <v>23.436325108657805</v>
      </c>
      <c r="S126">
        <f t="shared" si="30"/>
        <v>-78.264482581098349</v>
      </c>
      <c r="T126">
        <f t="shared" si="44"/>
        <v>-22.997836544593962</v>
      </c>
      <c r="U126">
        <f t="shared" si="45"/>
        <v>4.3023329080405348E-2</v>
      </c>
      <c r="V126">
        <f t="shared" si="46"/>
        <v>-3.4499599740940745</v>
      </c>
      <c r="W126">
        <f t="shared" si="47"/>
        <v>70.395684362884481</v>
      </c>
      <c r="X126" s="8">
        <f t="shared" si="48"/>
        <v>0.54406247220423198</v>
      </c>
      <c r="Y126" s="8">
        <f t="shared" si="49"/>
        <v>0.34851890452955286</v>
      </c>
      <c r="Z126" s="8">
        <f t="shared" si="50"/>
        <v>0.73960603987891105</v>
      </c>
      <c r="AA126" s="9">
        <f t="shared" si="51"/>
        <v>563.16547490307585</v>
      </c>
      <c r="AB126">
        <f t="shared" si="52"/>
        <v>680.55004002590499</v>
      </c>
      <c r="AC126">
        <f t="shared" si="53"/>
        <v>-9.8624899935237522</v>
      </c>
      <c r="AD126">
        <f t="shared" si="54"/>
        <v>63.666001592038036</v>
      </c>
      <c r="AE126">
        <f t="shared" si="55"/>
        <v>26.333998407961964</v>
      </c>
      <c r="AF126">
        <f t="shared" si="56"/>
        <v>3.2446293547637908E-2</v>
      </c>
      <c r="AG126">
        <f t="shared" si="57"/>
        <v>26.3664447015096</v>
      </c>
      <c r="AH126">
        <f t="shared" si="58"/>
        <v>169.86735788793703</v>
      </c>
    </row>
    <row r="127" spans="4:34" x14ac:dyDescent="0.25">
      <c r="D127" s="2">
        <f t="shared" si="31"/>
        <v>43831</v>
      </c>
      <c r="E127" s="8">
        <f t="shared" si="59"/>
        <v>0.5208333333333327</v>
      </c>
      <c r="F127" s="3">
        <f t="shared" si="32"/>
        <v>2458850.2708333335</v>
      </c>
      <c r="G127" s="4">
        <f t="shared" si="33"/>
        <v>0.20000741501255273</v>
      </c>
      <c r="I127">
        <f t="shared" si="34"/>
        <v>280.88738428909528</v>
      </c>
      <c r="J127">
        <f t="shared" si="35"/>
        <v>7557.6060952613316</v>
      </c>
      <c r="K127">
        <f t="shared" si="36"/>
        <v>1.6700221219919317E-2</v>
      </c>
      <c r="L127">
        <f t="shared" si="37"/>
        <v>-8.1634619105114728E-2</v>
      </c>
      <c r="M127">
        <f t="shared" si="38"/>
        <v>280.80574966999018</v>
      </c>
      <c r="N127">
        <f t="shared" si="39"/>
        <v>357.52446064222659</v>
      </c>
      <c r="O127">
        <f t="shared" si="40"/>
        <v>0.98331585345591865</v>
      </c>
      <c r="P127">
        <f t="shared" si="41"/>
        <v>280.79532852126403</v>
      </c>
      <c r="Q127">
        <f t="shared" si="42"/>
        <v>23.436690178825014</v>
      </c>
      <c r="R127">
        <f t="shared" si="43"/>
        <v>23.43632511693189</v>
      </c>
      <c r="S127">
        <f t="shared" si="30"/>
        <v>-78.259884213640589</v>
      </c>
      <c r="T127">
        <f t="shared" si="44"/>
        <v>-22.997492936161986</v>
      </c>
      <c r="U127">
        <f t="shared" si="45"/>
        <v>4.3023329111647676E-2</v>
      </c>
      <c r="V127">
        <f t="shared" si="46"/>
        <v>-3.4519216299180124</v>
      </c>
      <c r="W127">
        <f t="shared" si="47"/>
        <v>70.396042368029043</v>
      </c>
      <c r="X127" s="8">
        <f t="shared" si="48"/>
        <v>0.54406383446522077</v>
      </c>
      <c r="Y127" s="8">
        <f t="shared" si="49"/>
        <v>0.3485192723318068</v>
      </c>
      <c r="Z127" s="8">
        <f t="shared" si="50"/>
        <v>0.73960839659863475</v>
      </c>
      <c r="AA127" s="9">
        <f t="shared" si="51"/>
        <v>563.16833894423235</v>
      </c>
      <c r="AB127">
        <f t="shared" si="52"/>
        <v>686.54807837008104</v>
      </c>
      <c r="AC127">
        <f t="shared" si="53"/>
        <v>-8.3629804074797391</v>
      </c>
      <c r="AD127">
        <f t="shared" si="54"/>
        <v>63.478655794132756</v>
      </c>
      <c r="AE127">
        <f t="shared" si="55"/>
        <v>26.521344205867244</v>
      </c>
      <c r="AF127">
        <f t="shared" si="56"/>
        <v>3.2183751219578269E-2</v>
      </c>
      <c r="AG127">
        <f t="shared" si="57"/>
        <v>26.553527957086821</v>
      </c>
      <c r="AH127">
        <f t="shared" si="58"/>
        <v>171.39450987527675</v>
      </c>
    </row>
    <row r="128" spans="4:34" x14ac:dyDescent="0.25">
      <c r="D128" s="2">
        <f t="shared" si="31"/>
        <v>43831</v>
      </c>
      <c r="E128" s="8">
        <f t="shared" si="59"/>
        <v>0.52499999999999936</v>
      </c>
      <c r="F128" s="3">
        <f t="shared" si="32"/>
        <v>2458850.2749999999</v>
      </c>
      <c r="G128" s="4">
        <f t="shared" si="33"/>
        <v>0.20000752908966207</v>
      </c>
      <c r="I128">
        <f t="shared" si="34"/>
        <v>280.89149115286637</v>
      </c>
      <c r="J128">
        <f t="shared" si="35"/>
        <v>7557.610201928921</v>
      </c>
      <c r="K128">
        <f t="shared" si="36"/>
        <v>1.6700221215118077E-2</v>
      </c>
      <c r="L128">
        <f t="shared" si="37"/>
        <v>-8.1494664043832668E-2</v>
      </c>
      <c r="M128">
        <f t="shared" si="38"/>
        <v>280.80999648882255</v>
      </c>
      <c r="N128">
        <f t="shared" si="39"/>
        <v>357.52870726487708</v>
      </c>
      <c r="O128">
        <f t="shared" si="40"/>
        <v>0.98331580179652112</v>
      </c>
      <c r="P128">
        <f t="shared" si="41"/>
        <v>280.79957533747148</v>
      </c>
      <c r="Q128">
        <f t="shared" si="42"/>
        <v>23.436690177341536</v>
      </c>
      <c r="R128">
        <f t="shared" si="43"/>
        <v>23.436325125205983</v>
      </c>
      <c r="S128">
        <f t="shared" si="30"/>
        <v>-78.255285869624686</v>
      </c>
      <c r="T128">
        <f t="shared" si="44"/>
        <v>-22.997149195007811</v>
      </c>
      <c r="U128">
        <f t="shared" si="45"/>
        <v>4.3023329142890032E-2</v>
      </c>
      <c r="V128">
        <f t="shared" si="46"/>
        <v>-3.4538831957601226</v>
      </c>
      <c r="W128">
        <f t="shared" si="47"/>
        <v>70.396400508881115</v>
      </c>
      <c r="X128" s="8">
        <f t="shared" si="48"/>
        <v>0.54406519666372233</v>
      </c>
      <c r="Y128" s="8">
        <f t="shared" si="49"/>
        <v>0.34851963969460809</v>
      </c>
      <c r="Z128" s="8">
        <f t="shared" si="50"/>
        <v>0.73961075363283657</v>
      </c>
      <c r="AA128" s="9">
        <f t="shared" si="51"/>
        <v>563.17120407104892</v>
      </c>
      <c r="AB128">
        <f t="shared" si="52"/>
        <v>692.54611680423898</v>
      </c>
      <c r="AC128">
        <f t="shared" si="53"/>
        <v>-6.8634707989402557</v>
      </c>
      <c r="AD128">
        <f t="shared" si="54"/>
        <v>63.321646410409386</v>
      </c>
      <c r="AE128">
        <f t="shared" si="55"/>
        <v>26.678353589590614</v>
      </c>
      <c r="AF128">
        <f t="shared" si="56"/>
        <v>3.1966309873803909E-2</v>
      </c>
      <c r="AG128">
        <f t="shared" si="57"/>
        <v>26.71031989946442</v>
      </c>
      <c r="AH128">
        <f t="shared" si="58"/>
        <v>172.92822248193306</v>
      </c>
    </row>
    <row r="129" spans="4:34" x14ac:dyDescent="0.25">
      <c r="D129" s="2">
        <f t="shared" si="31"/>
        <v>43831</v>
      </c>
      <c r="E129" s="8">
        <f t="shared" si="59"/>
        <v>0.52916666666666601</v>
      </c>
      <c r="F129" s="3">
        <f t="shared" si="32"/>
        <v>2458850.2791666668</v>
      </c>
      <c r="G129" s="4">
        <f t="shared" si="33"/>
        <v>0.20000764316678415</v>
      </c>
      <c r="I129">
        <f t="shared" si="34"/>
        <v>280.89559801709493</v>
      </c>
      <c r="J129">
        <f t="shared" si="35"/>
        <v>7557.6143085969679</v>
      </c>
      <c r="K129">
        <f t="shared" si="36"/>
        <v>1.6700221210316835E-2</v>
      </c>
      <c r="L129">
        <f t="shared" si="37"/>
        <v>-8.1354708521245725E-2</v>
      </c>
      <c r="M129">
        <f t="shared" si="38"/>
        <v>280.81424330857368</v>
      </c>
      <c r="N129">
        <f t="shared" si="39"/>
        <v>357.53295388844708</v>
      </c>
      <c r="O129">
        <f t="shared" si="40"/>
        <v>0.98331575022576545</v>
      </c>
      <c r="P129">
        <f t="shared" si="41"/>
        <v>280.80382215459781</v>
      </c>
      <c r="Q129">
        <f t="shared" si="42"/>
        <v>23.436690175858057</v>
      </c>
      <c r="R129">
        <f t="shared" si="43"/>
        <v>23.436325133480082</v>
      </c>
      <c r="S129">
        <f t="shared" si="30"/>
        <v>-78.250687548035387</v>
      </c>
      <c r="T129">
        <f t="shared" si="44"/>
        <v>-22.99680532105776</v>
      </c>
      <c r="U129">
        <f t="shared" si="45"/>
        <v>4.3023329174132416E-2</v>
      </c>
      <c r="V129">
        <f t="shared" si="46"/>
        <v>-3.4558446720210774</v>
      </c>
      <c r="W129">
        <f t="shared" si="47"/>
        <v>70.39675878551455</v>
      </c>
      <c r="X129" s="8">
        <f t="shared" si="48"/>
        <v>0.54406655880001464</v>
      </c>
      <c r="Y129" s="8">
        <f t="shared" si="49"/>
        <v>0.34852000661802979</v>
      </c>
      <c r="Z129" s="8">
        <f t="shared" si="50"/>
        <v>0.73961311098199944</v>
      </c>
      <c r="AA129" s="9">
        <f t="shared" si="51"/>
        <v>563.1740702841164</v>
      </c>
      <c r="AB129">
        <f t="shared" si="52"/>
        <v>698.54415532797805</v>
      </c>
      <c r="AC129">
        <f t="shared" si="53"/>
        <v>-5.3639611680054884</v>
      </c>
      <c r="AD129">
        <f t="shared" si="54"/>
        <v>63.195205036381623</v>
      </c>
      <c r="AE129">
        <f t="shared" si="55"/>
        <v>26.804794963618377</v>
      </c>
      <c r="AF129">
        <f t="shared" si="56"/>
        <v>3.1792888038600531E-2</v>
      </c>
      <c r="AG129">
        <f t="shared" si="57"/>
        <v>26.836587851656979</v>
      </c>
      <c r="AH129">
        <f t="shared" si="58"/>
        <v>174.46737912660467</v>
      </c>
    </row>
    <row r="130" spans="4:34" x14ac:dyDescent="0.25">
      <c r="D130" s="2">
        <f t="shared" si="31"/>
        <v>43831</v>
      </c>
      <c r="E130" s="8">
        <f t="shared" si="59"/>
        <v>0.53333333333333266</v>
      </c>
      <c r="F130" s="3">
        <f t="shared" si="32"/>
        <v>2458850.2833333332</v>
      </c>
      <c r="G130" s="4">
        <f t="shared" si="33"/>
        <v>0.20000775724389347</v>
      </c>
      <c r="I130">
        <f t="shared" si="34"/>
        <v>280.89970488086328</v>
      </c>
      <c r="J130">
        <f t="shared" si="35"/>
        <v>7557.6184152645565</v>
      </c>
      <c r="K130">
        <f t="shared" si="36"/>
        <v>1.6700221205515595E-2</v>
      </c>
      <c r="L130">
        <f t="shared" si="37"/>
        <v>-8.1214752569364501E-2</v>
      </c>
      <c r="M130">
        <f t="shared" si="38"/>
        <v>280.81849012829394</v>
      </c>
      <c r="N130">
        <f t="shared" si="39"/>
        <v>357.53720051198707</v>
      </c>
      <c r="O130">
        <f t="shared" si="40"/>
        <v>0.98331569874366342</v>
      </c>
      <c r="P130">
        <f t="shared" si="41"/>
        <v>280.80806897169333</v>
      </c>
      <c r="Q130">
        <f t="shared" si="42"/>
        <v>23.436690174374579</v>
      </c>
      <c r="R130">
        <f t="shared" si="43"/>
        <v>23.436325141754185</v>
      </c>
      <c r="S130">
        <f t="shared" ref="S130:S193" si="60">DEGREES(ATAN2(COS(RADIANS(P130)),COS(RADIANS(R130))*SIN(RADIANS(P130))))</f>
        <v>-78.246089249909488</v>
      </c>
      <c r="T130">
        <f t="shared" si="44"/>
        <v>-22.99646131439156</v>
      </c>
      <c r="U130">
        <f t="shared" si="45"/>
        <v>4.3023329205374813E-2</v>
      </c>
      <c r="V130">
        <f t="shared" si="46"/>
        <v>-3.4578060582260766</v>
      </c>
      <c r="W130">
        <f t="shared" si="47"/>
        <v>70.397117197843343</v>
      </c>
      <c r="X130" s="8">
        <f t="shared" si="48"/>
        <v>0.54406792087376799</v>
      </c>
      <c r="Y130" s="8">
        <f t="shared" si="49"/>
        <v>0.34852037310198092</v>
      </c>
      <c r="Z130" s="8">
        <f t="shared" si="50"/>
        <v>0.73961546864555505</v>
      </c>
      <c r="AA130" s="9">
        <f t="shared" si="51"/>
        <v>563.17693758274675</v>
      </c>
      <c r="AB130">
        <f t="shared" si="52"/>
        <v>704.54219394177289</v>
      </c>
      <c r="AC130">
        <f t="shared" si="53"/>
        <v>-3.8644515145567766</v>
      </c>
      <c r="AD130">
        <f t="shared" si="54"/>
        <v>63.099519835492337</v>
      </c>
      <c r="AE130">
        <f t="shared" si="55"/>
        <v>26.900480164507663</v>
      </c>
      <c r="AF130">
        <f t="shared" si="56"/>
        <v>3.1662636157320005E-2</v>
      </c>
      <c r="AG130">
        <f t="shared" si="57"/>
        <v>26.932142800664984</v>
      </c>
      <c r="AH130">
        <f t="shared" si="58"/>
        <v>176.01083026845185</v>
      </c>
    </row>
    <row r="131" spans="4:34" x14ac:dyDescent="0.25">
      <c r="D131" s="2">
        <f t="shared" ref="D131:D194" si="61">$B$7</f>
        <v>43831</v>
      </c>
      <c r="E131" s="8">
        <f t="shared" si="59"/>
        <v>0.53749999999999931</v>
      </c>
      <c r="F131" s="3">
        <f t="shared" ref="F131:F194" si="62">D131+2415018.5+E131-$B$5/24</f>
        <v>2458850.2875000001</v>
      </c>
      <c r="G131" s="4">
        <f t="shared" ref="G131:G194" si="63">(F131-2451545)/36525</f>
        <v>0.20000787132101555</v>
      </c>
      <c r="I131">
        <f t="shared" ref="I131:I194" si="64">MOD(280.46646+G131*(36000.76983 + G131*0.0003032),360)</f>
        <v>280.90381174509275</v>
      </c>
      <c r="J131">
        <f t="shared" ref="J131:J194" si="65">357.52911+G131*(35999.05029 - 0.0001537*G131)</f>
        <v>7557.6225219326034</v>
      </c>
      <c r="K131">
        <f t="shared" ref="K131:K194" si="66">0.016708634-G131*(0.000042037+0.0000001267*G131)</f>
        <v>1.6700221200714353E-2</v>
      </c>
      <c r="L131">
        <f t="shared" ref="L131:L194" si="67">SIN(RADIANS(J131))*(1.914602-G131*(0.004817+0.000014*G131))+SIN(RADIANS(2*J131))*(0.019993-0.000101*G131)+SIN(RADIANS(3*J131))*0.000289</f>
        <v>-8.1074796157653825E-2</v>
      </c>
      <c r="M131">
        <f t="shared" ref="M131:M194" si="68">I131+L131</f>
        <v>280.82273694893507</v>
      </c>
      <c r="N131">
        <f t="shared" ref="N131:N194" si="69">MOD(J131+L131,360)</f>
        <v>357.54144713644564</v>
      </c>
      <c r="O131">
        <f t="shared" ref="O131:O194" si="70">(1.000001018*(1-K131*K131))/(1+K131*COS(RADIANS(N131)))</f>
        <v>0.98331564735020394</v>
      </c>
      <c r="P131">
        <f t="shared" ref="P131:P194" si="71">M131-0.00569-0.00478*SIN(RADIANS(125.04-1934.136*G131))</f>
        <v>280.81231578970977</v>
      </c>
      <c r="Q131">
        <f t="shared" ref="Q131:Q194" si="72">23+(26+((21.448-G131*(46.815+G131*(0.00059-G131*0.001813))))/60)/60</f>
        <v>23.436690172891101</v>
      </c>
      <c r="R131">
        <f t="shared" ref="R131:R194" si="73">Q131+0.00256*COS(RADIANS(125.04-1934.136*G131))</f>
        <v>23.436325150028292</v>
      </c>
      <c r="S131">
        <f t="shared" si="60"/>
        <v>-78.241490974225044</v>
      </c>
      <c r="T131">
        <f t="shared" ref="T131:T194" si="74">DEGREES(ASIN(SIN(RADIANS(R131))*SIN(RADIANS(P131))))</f>
        <v>-22.996117174934984</v>
      </c>
      <c r="U131">
        <f t="shared" ref="U131:U194" si="75">TAN(RADIANS(R131/2))*TAN(RADIANS(R131/2))</f>
        <v>4.3023329236617225E-2</v>
      </c>
      <c r="V131">
        <f t="shared" ref="V131:V194" si="76">4*DEGREES(U131*SIN(2*RADIANS(I131))-2*K131*SIN(RADIANS(J131))+4*K131*U131*SIN(RADIANS(J131))*COS(2*RADIANS(I131))-0.5*U131*U131*SIN(4*RADIANS(I131))-1.25*K131*K131*SIN(2*RADIANS(J131)))</f>
        <v>-3.4597673547780876</v>
      </c>
      <c r="W131">
        <f t="shared" ref="W131:W194" si="77">DEGREES(ACOS(COS(RADIANS(90.833))/(COS(RADIANS($B$3))*COS(RADIANS(T131)))-TAN(RADIANS($B$3))*TAN(RADIANS(T131))))</f>
        <v>70.397475745941961</v>
      </c>
      <c r="X131" s="8">
        <f t="shared" ref="X131:X194" si="78">(720-4*$B$4-V131+$B$5*60)/1440</f>
        <v>0.54406928288526246</v>
      </c>
      <c r="Y131" s="8">
        <f t="shared" ref="Y131:Y194" si="79">X131-W131*4/1440</f>
        <v>0.34852073914653481</v>
      </c>
      <c r="Z131" s="8">
        <f t="shared" ref="Z131:Z194" si="80">X131+W131*4/1440</f>
        <v>0.73961782662399012</v>
      </c>
      <c r="AA131" s="9">
        <f t="shared" ref="AA131:AA194" si="81">8*W131</f>
        <v>563.17980596753569</v>
      </c>
      <c r="AB131">
        <f t="shared" ref="AB131:AB194" si="82">MOD(E131*1440+V131+4*$B$4-60*$B$5,1440)</f>
        <v>710.54023264522084</v>
      </c>
      <c r="AC131">
        <f t="shared" ref="AC131:AC194" si="83">IF(AB131/4&lt;0,AB131/4+180,AB131/4-180)</f>
        <v>-2.36494183869479</v>
      </c>
      <c r="AD131">
        <f t="shared" ref="AD131:AD194" si="84">DEGREES(ACOS(SIN(RADIANS($B$3))*SIN(RADIANS(T131))+COS(RADIANS($B$3))*COS(RADIANS(T131))*COS(RADIANS(AC131))))</f>
        <v>63.034734194273575</v>
      </c>
      <c r="AE131">
        <f t="shared" ref="AE131:AE194" si="85">90-AD131</f>
        <v>26.965265805726425</v>
      </c>
      <c r="AF131">
        <f t="shared" ref="AF131:AF194" si="86">IF(AE131&gt;85,0,IF(AE131&gt;5,58.1/TAN(RADIANS(AE131))-0.07/POWER(TAN(RADIANS(AE131)),3)+0.000086/POWER(TAN(RADIANS(AE131)),5),IF(AE131&gt;-0.575,1735+AE131*(-518.2+AE131*(103.4+AE131*(-12.79+AE131*0.711))),-20.772/TAN(RADIANS(AE131)))))/3600</f>
        <v>3.1574923695423224E-2</v>
      </c>
      <c r="AG131">
        <f t="shared" ref="AG131:AG194" si="87">AE131+AF131</f>
        <v>26.996840729421848</v>
      </c>
      <c r="AH131">
        <f t="shared" ref="AH131:AH194" si="88">IF(AC131&gt;0,MOD(DEGREES(ACOS(((SIN(RADIANS($B$3))*COS(RADIANS(AD131)))-SIN(RADIANS(T131)))/(COS(RADIANS($B$3))*SIN(RADIANS(AD131)))))+180,360),MOD(540-DEGREES(ACOS(((SIN(RADIANS($B$3))*COS(RADIANS(AD131)))-SIN(RADIANS(T131)))/(COS(RADIANS($B$3))*SIN(RADIANS(AD131))))),360))</f>
        <v>177.55740007181521</v>
      </c>
    </row>
    <row r="132" spans="4:34" x14ac:dyDescent="0.25">
      <c r="D132" s="2">
        <f t="shared" si="61"/>
        <v>43831</v>
      </c>
      <c r="E132" s="8">
        <f t="shared" ref="E132:E195" si="89">E131+0.1/24</f>
        <v>0.54166666666666596</v>
      </c>
      <c r="F132" s="3">
        <f t="shared" si="62"/>
        <v>2458850.2916666665</v>
      </c>
      <c r="G132" s="4">
        <f t="shared" si="63"/>
        <v>0.20000798539812489</v>
      </c>
      <c r="I132">
        <f t="shared" si="64"/>
        <v>280.90791860886293</v>
      </c>
      <c r="J132">
        <f t="shared" si="65"/>
        <v>7557.6266286001928</v>
      </c>
      <c r="K132">
        <f t="shared" si="66"/>
        <v>1.670022119591311E-2</v>
      </c>
      <c r="L132">
        <f t="shared" si="67"/>
        <v>-8.0934839318179935E-2</v>
      </c>
      <c r="M132">
        <f t="shared" si="68"/>
        <v>280.82698376954477</v>
      </c>
      <c r="N132">
        <f t="shared" si="69"/>
        <v>357.5456937608742</v>
      </c>
      <c r="O132">
        <f t="shared" si="70"/>
        <v>0.98331559604539864</v>
      </c>
      <c r="P132">
        <f t="shared" si="71"/>
        <v>280.81656260769483</v>
      </c>
      <c r="Q132">
        <f t="shared" si="72"/>
        <v>23.436690171407623</v>
      </c>
      <c r="R132">
        <f t="shared" si="73"/>
        <v>23.436325158302406</v>
      </c>
      <c r="S132">
        <f t="shared" si="60"/>
        <v>-78.236892722021778</v>
      </c>
      <c r="T132">
        <f t="shared" si="74"/>
        <v>-22.995772902768064</v>
      </c>
      <c r="U132">
        <f t="shared" si="75"/>
        <v>4.3023329267859643E-2</v>
      </c>
      <c r="V132">
        <f t="shared" si="76"/>
        <v>-3.4617285612012068</v>
      </c>
      <c r="W132">
        <f t="shared" si="77"/>
        <v>70.397834429724057</v>
      </c>
      <c r="X132" s="8">
        <f t="shared" si="78"/>
        <v>0.54407064483416745</v>
      </c>
      <c r="Y132" s="8">
        <f t="shared" si="79"/>
        <v>0.34852110475160059</v>
      </c>
      <c r="Z132" s="8">
        <f t="shared" si="80"/>
        <v>0.73962018491673431</v>
      </c>
      <c r="AA132" s="9">
        <f t="shared" si="81"/>
        <v>563.18267543779245</v>
      </c>
      <c r="AB132">
        <f t="shared" si="82"/>
        <v>716.53827143879778</v>
      </c>
      <c r="AC132">
        <f t="shared" si="83"/>
        <v>-0.86543214030055537</v>
      </c>
      <c r="AD132">
        <f t="shared" si="84"/>
        <v>63.000945685721376</v>
      </c>
      <c r="AE132">
        <f t="shared" si="85"/>
        <v>26.999054314278624</v>
      </c>
      <c r="AF132">
        <f t="shared" si="86"/>
        <v>3.1529329681719689E-2</v>
      </c>
      <c r="AG132">
        <f t="shared" si="87"/>
        <v>27.030583643960345</v>
      </c>
      <c r="AH132">
        <f t="shared" si="88"/>
        <v>179.10589344700099</v>
      </c>
    </row>
    <row r="133" spans="4:34" x14ac:dyDescent="0.25">
      <c r="D133" s="2">
        <f t="shared" si="61"/>
        <v>43831</v>
      </c>
      <c r="E133" s="8">
        <f t="shared" si="89"/>
        <v>0.54583333333333262</v>
      </c>
      <c r="F133" s="3">
        <f t="shared" si="62"/>
        <v>2458850.2958333334</v>
      </c>
      <c r="G133" s="4">
        <f t="shared" si="63"/>
        <v>0.20000809947524698</v>
      </c>
      <c r="I133">
        <f t="shared" si="64"/>
        <v>280.9120254730924</v>
      </c>
      <c r="J133">
        <f t="shared" si="65"/>
        <v>7557.6307352682397</v>
      </c>
      <c r="K133">
        <f t="shared" si="66"/>
        <v>1.6700221191111871E-2</v>
      </c>
      <c r="L133">
        <f t="shared" si="67"/>
        <v>-8.0794882020407535E-2</v>
      </c>
      <c r="M133">
        <f t="shared" si="68"/>
        <v>280.83123059107197</v>
      </c>
      <c r="N133">
        <f t="shared" si="69"/>
        <v>357.54994038621953</v>
      </c>
      <c r="O133">
        <f t="shared" si="70"/>
        <v>0.98331554482923655</v>
      </c>
      <c r="P133">
        <f t="shared" si="71"/>
        <v>280.82080942659752</v>
      </c>
      <c r="Q133">
        <f t="shared" si="72"/>
        <v>23.436690169924145</v>
      </c>
      <c r="R133">
        <f t="shared" si="73"/>
        <v>23.436325166576527</v>
      </c>
      <c r="S133">
        <f t="shared" si="60"/>
        <v>-78.232294492280587</v>
      </c>
      <c r="T133">
        <f t="shared" si="74"/>
        <v>-22.9954284978167</v>
      </c>
      <c r="U133">
        <f t="shared" si="75"/>
        <v>4.3023329299102103E-2</v>
      </c>
      <c r="V133">
        <f t="shared" si="76"/>
        <v>-3.463689677897491</v>
      </c>
      <c r="W133">
        <f t="shared" si="77"/>
        <v>70.398193249263954</v>
      </c>
      <c r="X133" s="8">
        <f t="shared" si="78"/>
        <v>0.54407200672076217</v>
      </c>
      <c r="Y133" s="8">
        <f t="shared" si="79"/>
        <v>0.34852146991725119</v>
      </c>
      <c r="Z133" s="8">
        <f t="shared" si="80"/>
        <v>0.73962254352427315</v>
      </c>
      <c r="AA133" s="9">
        <f t="shared" si="81"/>
        <v>563.18554599411164</v>
      </c>
      <c r="AB133">
        <f t="shared" si="82"/>
        <v>722.53631032210149</v>
      </c>
      <c r="AC133">
        <f t="shared" si="83"/>
        <v>0.63407758052537133</v>
      </c>
      <c r="AD133">
        <f t="shared" si="84"/>
        <v>62.998205357286515</v>
      </c>
      <c r="AE133">
        <f t="shared" si="85"/>
        <v>27.001794642713485</v>
      </c>
      <c r="AF133">
        <f t="shared" si="86"/>
        <v>3.1525636444785364E-2</v>
      </c>
      <c r="AG133">
        <f t="shared" si="87"/>
        <v>27.033320279158271</v>
      </c>
      <c r="AH133">
        <f t="shared" si="88"/>
        <v>180.65510336852847</v>
      </c>
    </row>
    <row r="134" spans="4:34" x14ac:dyDescent="0.25">
      <c r="D134" s="2">
        <f t="shared" si="61"/>
        <v>43831</v>
      </c>
      <c r="E134" s="8">
        <f t="shared" si="89"/>
        <v>0.54999999999999927</v>
      </c>
      <c r="F134" s="3">
        <f t="shared" si="62"/>
        <v>2458850.2999999998</v>
      </c>
      <c r="G134" s="4">
        <f t="shared" si="63"/>
        <v>0.20000821355235629</v>
      </c>
      <c r="I134">
        <f t="shared" si="64"/>
        <v>280.91613233685985</v>
      </c>
      <c r="J134">
        <f t="shared" si="65"/>
        <v>7557.6348419358292</v>
      </c>
      <c r="K134">
        <f t="shared" si="66"/>
        <v>1.6700221186310628E-2</v>
      </c>
      <c r="L134">
        <f t="shared" si="67"/>
        <v>-8.0654924296347547E-2</v>
      </c>
      <c r="M134">
        <f t="shared" si="68"/>
        <v>280.83547741256348</v>
      </c>
      <c r="N134">
        <f t="shared" si="69"/>
        <v>357.55418701153303</v>
      </c>
      <c r="O134">
        <f t="shared" si="70"/>
        <v>0.98331549370172922</v>
      </c>
      <c r="P134">
        <f t="shared" si="71"/>
        <v>280.82505624546457</v>
      </c>
      <c r="Q134">
        <f t="shared" si="72"/>
        <v>23.436690168440666</v>
      </c>
      <c r="R134">
        <f t="shared" si="73"/>
        <v>23.436325174850651</v>
      </c>
      <c r="S134">
        <f t="shared" si="60"/>
        <v>-78.227696286042217</v>
      </c>
      <c r="T134">
        <f t="shared" si="74"/>
        <v>-22.995083960161068</v>
      </c>
      <c r="U134">
        <f t="shared" si="75"/>
        <v>4.3023329330344591E-2</v>
      </c>
      <c r="V134">
        <f t="shared" si="76"/>
        <v>-3.465650704391007</v>
      </c>
      <c r="W134">
        <f t="shared" si="77"/>
        <v>70.398552204475166</v>
      </c>
      <c r="X134" s="8">
        <f t="shared" si="78"/>
        <v>0.544073368544716</v>
      </c>
      <c r="Y134" s="8">
        <f t="shared" si="79"/>
        <v>0.34852183464339609</v>
      </c>
      <c r="Z134" s="8">
        <f t="shared" si="80"/>
        <v>0.73962490244603596</v>
      </c>
      <c r="AA134" s="9">
        <f t="shared" si="81"/>
        <v>563.18841763580133</v>
      </c>
      <c r="AB134">
        <f t="shared" si="82"/>
        <v>728.53434929560797</v>
      </c>
      <c r="AC134">
        <f t="shared" si="83"/>
        <v>2.1335873239019918</v>
      </c>
      <c r="AD134">
        <f t="shared" si="84"/>
        <v>63.026517356805364</v>
      </c>
      <c r="AE134">
        <f t="shared" si="85"/>
        <v>26.973482643194636</v>
      </c>
      <c r="AF134">
        <f t="shared" si="86"/>
        <v>3.1563826391213461E-2</v>
      </c>
      <c r="AG134">
        <f t="shared" si="87"/>
        <v>27.005046469585849</v>
      </c>
      <c r="AH134">
        <f t="shared" si="88"/>
        <v>182.20381836850851</v>
      </c>
    </row>
    <row r="135" spans="4:34" x14ac:dyDescent="0.25">
      <c r="D135" s="2">
        <f t="shared" si="61"/>
        <v>43831</v>
      </c>
      <c r="E135" s="8">
        <f t="shared" si="89"/>
        <v>0.55416666666666592</v>
      </c>
      <c r="F135" s="3">
        <f t="shared" si="62"/>
        <v>2458850.3041666667</v>
      </c>
      <c r="G135" s="4">
        <f t="shared" si="63"/>
        <v>0.20000832762947837</v>
      </c>
      <c r="I135">
        <f t="shared" si="64"/>
        <v>280.92023920108932</v>
      </c>
      <c r="J135">
        <f t="shared" si="65"/>
        <v>7557.638948603877</v>
      </c>
      <c r="K135">
        <f t="shared" si="66"/>
        <v>1.6700221181509385E-2</v>
      </c>
      <c r="L135">
        <f t="shared" si="67"/>
        <v>-8.0514966115575418E-2</v>
      </c>
      <c r="M135">
        <f t="shared" si="68"/>
        <v>280.83972423497374</v>
      </c>
      <c r="N135">
        <f t="shared" si="69"/>
        <v>357.55843363776148</v>
      </c>
      <c r="O135">
        <f t="shared" si="70"/>
        <v>0.98331544266286564</v>
      </c>
      <c r="P135">
        <f t="shared" si="71"/>
        <v>280.82930306525043</v>
      </c>
      <c r="Q135">
        <f t="shared" si="72"/>
        <v>23.436690166957188</v>
      </c>
      <c r="R135">
        <f t="shared" si="73"/>
        <v>23.436325183124783</v>
      </c>
      <c r="S135">
        <f t="shared" si="60"/>
        <v>-78.223098102281739</v>
      </c>
      <c r="T135">
        <f t="shared" si="74"/>
        <v>-22.994739289726571</v>
      </c>
      <c r="U135">
        <f t="shared" si="75"/>
        <v>4.30233293615871E-2</v>
      </c>
      <c r="V135">
        <f t="shared" si="76"/>
        <v>-3.4676116410851106</v>
      </c>
      <c r="W135">
        <f t="shared" si="77"/>
        <v>70.398911295432526</v>
      </c>
      <c r="X135" s="8">
        <f t="shared" si="78"/>
        <v>0.54407473030630915</v>
      </c>
      <c r="Y135" s="8">
        <f t="shared" si="79"/>
        <v>0.34852219893010772</v>
      </c>
      <c r="Z135" s="8">
        <f t="shared" si="80"/>
        <v>0.73962726168251058</v>
      </c>
      <c r="AA135" s="9">
        <f t="shared" si="81"/>
        <v>563.19129036346021</v>
      </c>
      <c r="AB135">
        <f t="shared" si="82"/>
        <v>734.53238835891386</v>
      </c>
      <c r="AC135">
        <f t="shared" si="83"/>
        <v>3.6330970897284658</v>
      </c>
      <c r="AD135">
        <f t="shared" si="84"/>
        <v>63.085838901623461</v>
      </c>
      <c r="AE135">
        <f t="shared" si="85"/>
        <v>26.914161098376539</v>
      </c>
      <c r="AF135">
        <f t="shared" si="86"/>
        <v>3.1644081745126999E-2</v>
      </c>
      <c r="AG135">
        <f t="shared" si="87"/>
        <v>26.945805180121667</v>
      </c>
      <c r="AH135">
        <f t="shared" si="88"/>
        <v>183.75083009424046</v>
      </c>
    </row>
    <row r="136" spans="4:34" x14ac:dyDescent="0.25">
      <c r="D136" s="2">
        <f t="shared" si="61"/>
        <v>43831</v>
      </c>
      <c r="E136" s="8">
        <f t="shared" si="89"/>
        <v>0.55833333333333257</v>
      </c>
      <c r="F136" s="3">
        <f t="shared" si="62"/>
        <v>2458850.3083333331</v>
      </c>
      <c r="G136" s="4">
        <f t="shared" si="63"/>
        <v>0.20000844170658771</v>
      </c>
      <c r="I136">
        <f t="shared" si="64"/>
        <v>280.92434606485949</v>
      </c>
      <c r="J136">
        <f t="shared" si="65"/>
        <v>7557.6430552714655</v>
      </c>
      <c r="K136">
        <f t="shared" si="66"/>
        <v>1.6700221176708146E-2</v>
      </c>
      <c r="L136">
        <f t="shared" si="67"/>
        <v>-8.0375007510046906E-2</v>
      </c>
      <c r="M136">
        <f t="shared" si="68"/>
        <v>280.84397105734945</v>
      </c>
      <c r="N136">
        <f t="shared" si="69"/>
        <v>357.56268026395537</v>
      </c>
      <c r="O136">
        <f t="shared" si="70"/>
        <v>0.98331539171265736</v>
      </c>
      <c r="P136">
        <f t="shared" si="71"/>
        <v>280.83354988500179</v>
      </c>
      <c r="Q136">
        <f t="shared" si="72"/>
        <v>23.43669016547371</v>
      </c>
      <c r="R136">
        <f t="shared" si="73"/>
        <v>23.436325191398918</v>
      </c>
      <c r="S136">
        <f t="shared" si="60"/>
        <v>-78.21849994203987</v>
      </c>
      <c r="T136">
        <f t="shared" si="74"/>
        <v>-22.994394486593453</v>
      </c>
      <c r="U136">
        <f t="shared" si="75"/>
        <v>4.3023329392829622E-2</v>
      </c>
      <c r="V136">
        <f t="shared" si="76"/>
        <v>-3.4695724875041676</v>
      </c>
      <c r="W136">
        <f t="shared" si="77"/>
        <v>70.399270522049477</v>
      </c>
      <c r="X136" s="8">
        <f t="shared" si="78"/>
        <v>0.54407609200521123</v>
      </c>
      <c r="Y136" s="8">
        <f t="shared" si="79"/>
        <v>0.34852256277729599</v>
      </c>
      <c r="Z136" s="8">
        <f t="shared" si="80"/>
        <v>0.73962962123312648</v>
      </c>
      <c r="AA136" s="9">
        <f t="shared" si="81"/>
        <v>563.19416417639582</v>
      </c>
      <c r="AB136">
        <f t="shared" si="82"/>
        <v>740.53042751249473</v>
      </c>
      <c r="AC136">
        <f t="shared" si="83"/>
        <v>5.1326068781236813</v>
      </c>
      <c r="AD136">
        <f t="shared" si="84"/>
        <v>63.176080592671582</v>
      </c>
      <c r="AE136">
        <f t="shared" si="85"/>
        <v>26.823919407328418</v>
      </c>
      <c r="AF136">
        <f t="shared" si="86"/>
        <v>3.1766787244265446E-2</v>
      </c>
      <c r="AG136">
        <f t="shared" si="87"/>
        <v>26.855686194572684</v>
      </c>
      <c r="AH136">
        <f t="shared" si="88"/>
        <v>185.29494082113439</v>
      </c>
    </row>
    <row r="137" spans="4:34" x14ac:dyDescent="0.25">
      <c r="D137" s="2">
        <f t="shared" si="61"/>
        <v>43831</v>
      </c>
      <c r="E137" s="8">
        <f t="shared" si="89"/>
        <v>0.56249999999999922</v>
      </c>
      <c r="F137" s="3">
        <f t="shared" si="62"/>
        <v>2458850.3125</v>
      </c>
      <c r="G137" s="4">
        <f t="shared" si="63"/>
        <v>0.2000085557837098</v>
      </c>
      <c r="I137">
        <f t="shared" si="64"/>
        <v>280.92845292908896</v>
      </c>
      <c r="J137">
        <f t="shared" si="65"/>
        <v>7557.6471619395134</v>
      </c>
      <c r="K137">
        <f t="shared" si="66"/>
        <v>1.6700221171906903E-2</v>
      </c>
      <c r="L137">
        <f t="shared" si="67"/>
        <v>-8.023504844933714E-2</v>
      </c>
      <c r="M137">
        <f t="shared" si="68"/>
        <v>280.84821788063965</v>
      </c>
      <c r="N137">
        <f t="shared" si="69"/>
        <v>357.56692689106421</v>
      </c>
      <c r="O137">
        <f t="shared" si="70"/>
        <v>0.98331534085109329</v>
      </c>
      <c r="P137">
        <f t="shared" si="71"/>
        <v>280.83779670566776</v>
      </c>
      <c r="Q137">
        <f t="shared" si="72"/>
        <v>23.436690163990232</v>
      </c>
      <c r="R137">
        <f t="shared" si="73"/>
        <v>23.436325199673057</v>
      </c>
      <c r="S137">
        <f t="shared" si="60"/>
        <v>-78.213901804297578</v>
      </c>
      <c r="T137">
        <f t="shared" si="74"/>
        <v>-22.9940495506875</v>
      </c>
      <c r="U137">
        <f t="shared" si="75"/>
        <v>4.3023329424072145E-2</v>
      </c>
      <c r="V137">
        <f t="shared" si="76"/>
        <v>-3.4715332440496343</v>
      </c>
      <c r="W137">
        <f t="shared" si="77"/>
        <v>70.399629884400454</v>
      </c>
      <c r="X137" s="8">
        <f t="shared" si="78"/>
        <v>0.54407745364170113</v>
      </c>
      <c r="Y137" s="8">
        <f t="shared" si="79"/>
        <v>0.34852292618503322</v>
      </c>
      <c r="Z137" s="8">
        <f t="shared" si="80"/>
        <v>0.73963198109836903</v>
      </c>
      <c r="AA137" s="9">
        <f t="shared" si="81"/>
        <v>563.19703907520363</v>
      </c>
      <c r="AB137">
        <f t="shared" si="82"/>
        <v>746.52846675594924</v>
      </c>
      <c r="AC137">
        <f t="shared" si="83"/>
        <v>6.6321166889873098</v>
      </c>
      <c r="AD137">
        <f t="shared" si="84"/>
        <v>63.297107066814362</v>
      </c>
      <c r="AE137">
        <f t="shared" si="85"/>
        <v>26.702892933185638</v>
      </c>
      <c r="AF137">
        <f t="shared" si="86"/>
        <v>3.1932535856913344E-2</v>
      </c>
      <c r="AG137">
        <f t="shared" si="87"/>
        <v>26.734825469042551</v>
      </c>
      <c r="AH137">
        <f t="shared" si="88"/>
        <v>186.8349708095528</v>
      </c>
    </row>
    <row r="138" spans="4:34" x14ac:dyDescent="0.25">
      <c r="D138" s="2">
        <f t="shared" si="61"/>
        <v>43831</v>
      </c>
      <c r="E138" s="8">
        <f t="shared" si="89"/>
        <v>0.56666666666666587</v>
      </c>
      <c r="F138" s="3">
        <f t="shared" si="62"/>
        <v>2458850.3166666669</v>
      </c>
      <c r="G138" s="4">
        <f t="shared" si="63"/>
        <v>0.20000866986083188</v>
      </c>
      <c r="I138">
        <f t="shared" si="64"/>
        <v>280.93255979331661</v>
      </c>
      <c r="J138">
        <f t="shared" si="65"/>
        <v>7557.6512686075603</v>
      </c>
      <c r="K138">
        <f t="shared" si="66"/>
        <v>1.6700221167105664E-2</v>
      </c>
      <c r="L138">
        <f t="shared" si="67"/>
        <v>-8.0095088949806853E-2</v>
      </c>
      <c r="M138">
        <f t="shared" si="68"/>
        <v>280.85246470436681</v>
      </c>
      <c r="N138">
        <f t="shared" si="69"/>
        <v>357.57117351861052</v>
      </c>
      <c r="O138">
        <f t="shared" si="70"/>
        <v>0.98331529007817942</v>
      </c>
      <c r="P138">
        <f t="shared" si="71"/>
        <v>280.84204352677068</v>
      </c>
      <c r="Q138">
        <f t="shared" si="72"/>
        <v>23.43669016250675</v>
      </c>
      <c r="R138">
        <f t="shared" si="73"/>
        <v>23.436325207947203</v>
      </c>
      <c r="S138">
        <f t="shared" si="60"/>
        <v>-78.209303689580494</v>
      </c>
      <c r="T138">
        <f t="shared" si="74"/>
        <v>-22.993704482050351</v>
      </c>
      <c r="U138">
        <f t="shared" si="75"/>
        <v>4.3023329455314695E-2</v>
      </c>
      <c r="V138">
        <f t="shared" si="76"/>
        <v>-3.4734939104653089</v>
      </c>
      <c r="W138">
        <f t="shared" si="77"/>
        <v>70.399989382439117</v>
      </c>
      <c r="X138" s="8">
        <f t="shared" si="78"/>
        <v>0.54407881521560086</v>
      </c>
      <c r="Y138" s="8">
        <f t="shared" si="79"/>
        <v>0.34852328915327002</v>
      </c>
      <c r="Z138" s="8">
        <f t="shared" si="80"/>
        <v>0.73963434127793171</v>
      </c>
      <c r="AA138" s="9">
        <f t="shared" si="81"/>
        <v>563.19991505951293</v>
      </c>
      <c r="AB138">
        <f t="shared" si="82"/>
        <v>752.52650608953354</v>
      </c>
      <c r="AC138">
        <f t="shared" si="83"/>
        <v>8.1316265223833852</v>
      </c>
      <c r="AD138">
        <f t="shared" si="84"/>
        <v>63.448737977553215</v>
      </c>
      <c r="AE138">
        <f t="shared" si="85"/>
        <v>26.551262022446785</v>
      </c>
      <c r="AF138">
        <f t="shared" si="86"/>
        <v>3.2142137662495761E-2</v>
      </c>
      <c r="AG138">
        <f t="shared" si="87"/>
        <v>26.583404160109282</v>
      </c>
      <c r="AH138">
        <f t="shared" si="88"/>
        <v>188.36976540202448</v>
      </c>
    </row>
    <row r="139" spans="4:34" x14ac:dyDescent="0.25">
      <c r="D139" s="2">
        <f t="shared" si="61"/>
        <v>43831</v>
      </c>
      <c r="E139" s="8">
        <f t="shared" si="89"/>
        <v>0.57083333333333253</v>
      </c>
      <c r="F139" s="3">
        <f t="shared" si="62"/>
        <v>2458850.3208333333</v>
      </c>
      <c r="G139" s="4">
        <f t="shared" si="63"/>
        <v>0.20000878393794119</v>
      </c>
      <c r="I139">
        <f t="shared" si="64"/>
        <v>280.93666665708588</v>
      </c>
      <c r="J139">
        <f t="shared" si="65"/>
        <v>7557.6553752751497</v>
      </c>
      <c r="K139">
        <f t="shared" si="66"/>
        <v>1.6700221162304421E-2</v>
      </c>
      <c r="L139">
        <f t="shared" si="67"/>
        <v>-7.995512902781686E-2</v>
      </c>
      <c r="M139">
        <f t="shared" si="68"/>
        <v>280.85671152805804</v>
      </c>
      <c r="N139">
        <f t="shared" si="69"/>
        <v>357.57542014612227</v>
      </c>
      <c r="O139">
        <f t="shared" si="70"/>
        <v>0.98331523939392196</v>
      </c>
      <c r="P139">
        <f t="shared" si="71"/>
        <v>280.84629034783779</v>
      </c>
      <c r="Q139">
        <f t="shared" si="72"/>
        <v>23.436690161023272</v>
      </c>
      <c r="R139">
        <f t="shared" si="73"/>
        <v>23.436325216221352</v>
      </c>
      <c r="S139">
        <f t="shared" si="60"/>
        <v>-78.204705598409035</v>
      </c>
      <c r="T139">
        <f t="shared" si="74"/>
        <v>-22.993359280723308</v>
      </c>
      <c r="U139">
        <f t="shared" si="75"/>
        <v>4.3023329486557266E-2</v>
      </c>
      <c r="V139">
        <f t="shared" si="76"/>
        <v>-3.4754544864964303</v>
      </c>
      <c r="W139">
        <f t="shared" si="77"/>
        <v>70.40034901611952</v>
      </c>
      <c r="X139" s="8">
        <f t="shared" si="78"/>
        <v>0.54408017672673359</v>
      </c>
      <c r="Y139" s="8">
        <f t="shared" si="79"/>
        <v>0.34852365168195715</v>
      </c>
      <c r="Z139" s="8">
        <f t="shared" si="80"/>
        <v>0.73963670177150997</v>
      </c>
      <c r="AA139" s="9">
        <f t="shared" si="81"/>
        <v>563.20279212895616</v>
      </c>
      <c r="AB139">
        <f t="shared" si="82"/>
        <v>758.5245455135024</v>
      </c>
      <c r="AC139">
        <f t="shared" si="83"/>
        <v>9.6311363783756008</v>
      </c>
      <c r="AD139">
        <f t="shared" si="84"/>
        <v>63.630749286449081</v>
      </c>
      <c r="AE139">
        <f t="shared" si="85"/>
        <v>26.369250713550919</v>
      </c>
      <c r="AF139">
        <f t="shared" si="86"/>
        <v>3.2396632116726658E-2</v>
      </c>
      <c r="AG139">
        <f t="shared" si="87"/>
        <v>26.401647345667644</v>
      </c>
      <c r="AH139">
        <f t="shared" si="88"/>
        <v>189.89820176124962</v>
      </c>
    </row>
    <row r="140" spans="4:34" x14ac:dyDescent="0.25">
      <c r="D140" s="2">
        <f t="shared" si="61"/>
        <v>43831</v>
      </c>
      <c r="E140" s="8">
        <f t="shared" si="89"/>
        <v>0.57499999999999918</v>
      </c>
      <c r="F140" s="3">
        <f t="shared" si="62"/>
        <v>2458850.3250000002</v>
      </c>
      <c r="G140" s="4">
        <f t="shared" si="63"/>
        <v>0.20000889801506327</v>
      </c>
      <c r="I140">
        <f t="shared" si="64"/>
        <v>280.94077352131535</v>
      </c>
      <c r="J140">
        <f t="shared" si="65"/>
        <v>7557.6594819431975</v>
      </c>
      <c r="K140">
        <f t="shared" si="66"/>
        <v>1.6700221157503178E-2</v>
      </c>
      <c r="L140">
        <f t="shared" si="67"/>
        <v>-7.9815168652942067E-2</v>
      </c>
      <c r="M140">
        <f t="shared" si="68"/>
        <v>280.86095835266241</v>
      </c>
      <c r="N140">
        <f t="shared" si="69"/>
        <v>357.57966677454442</v>
      </c>
      <c r="O140">
        <f t="shared" si="70"/>
        <v>0.9833151887983097</v>
      </c>
      <c r="P140">
        <f t="shared" si="71"/>
        <v>280.8505371698181</v>
      </c>
      <c r="Q140">
        <f t="shared" si="72"/>
        <v>23.436690159539793</v>
      </c>
      <c r="R140">
        <f t="shared" si="73"/>
        <v>23.436325224495512</v>
      </c>
      <c r="S140">
        <f t="shared" si="60"/>
        <v>-78.200107529764253</v>
      </c>
      <c r="T140">
        <f t="shared" si="74"/>
        <v>-22.993013946632082</v>
      </c>
      <c r="U140">
        <f t="shared" si="75"/>
        <v>4.3023329517799878E-2</v>
      </c>
      <c r="V140">
        <f t="shared" si="76"/>
        <v>-3.4774149725444667</v>
      </c>
      <c r="W140">
        <f t="shared" si="77"/>
        <v>70.400708785516159</v>
      </c>
      <c r="X140" s="8">
        <f t="shared" si="78"/>
        <v>0.54408153817537808</v>
      </c>
      <c r="Y140" s="8">
        <f t="shared" si="79"/>
        <v>0.34852401377116649</v>
      </c>
      <c r="Z140" s="8">
        <f t="shared" si="80"/>
        <v>0.73963906257958967</v>
      </c>
      <c r="AA140" s="9">
        <f t="shared" si="81"/>
        <v>563.20567028412927</v>
      </c>
      <c r="AB140">
        <f t="shared" si="82"/>
        <v>764.5225850274544</v>
      </c>
      <c r="AC140">
        <f t="shared" si="83"/>
        <v>11.130646256863599</v>
      </c>
      <c r="AD140">
        <f t="shared" si="84"/>
        <v>63.842874844125717</v>
      </c>
      <c r="AE140">
        <f t="shared" si="85"/>
        <v>26.157125155874283</v>
      </c>
      <c r="AF140">
        <f t="shared" si="86"/>
        <v>3.2697304014879802E-2</v>
      </c>
      <c r="AG140">
        <f t="shared" si="87"/>
        <v>26.189822459889164</v>
      </c>
      <c r="AH140">
        <f t="shared" si="88"/>
        <v>191.41919516082112</v>
      </c>
    </row>
    <row r="141" spans="4:34" x14ac:dyDescent="0.25">
      <c r="D141" s="2">
        <f t="shared" si="61"/>
        <v>43831</v>
      </c>
      <c r="E141" s="8">
        <f t="shared" si="89"/>
        <v>0.57916666666666583</v>
      </c>
      <c r="F141" s="3">
        <f t="shared" si="62"/>
        <v>2458850.3291666666</v>
      </c>
      <c r="G141" s="4">
        <f t="shared" si="63"/>
        <v>0.20000901209217262</v>
      </c>
      <c r="I141">
        <f t="shared" si="64"/>
        <v>280.94488038508553</v>
      </c>
      <c r="J141">
        <f t="shared" si="65"/>
        <v>7557.6635886107861</v>
      </c>
      <c r="K141">
        <f t="shared" si="66"/>
        <v>1.6700221152701939E-2</v>
      </c>
      <c r="L141">
        <f t="shared" si="67"/>
        <v>-7.9675207857194202E-2</v>
      </c>
      <c r="M141">
        <f t="shared" si="68"/>
        <v>280.86520517722835</v>
      </c>
      <c r="N141">
        <f t="shared" si="69"/>
        <v>357.58391340292928</v>
      </c>
      <c r="O141">
        <f t="shared" si="70"/>
        <v>0.98331513829135397</v>
      </c>
      <c r="P141">
        <f t="shared" si="71"/>
        <v>280.85478399176009</v>
      </c>
      <c r="Q141">
        <f t="shared" si="72"/>
        <v>23.436690158056315</v>
      </c>
      <c r="R141">
        <f t="shared" si="73"/>
        <v>23.436325232769672</v>
      </c>
      <c r="S141">
        <f t="shared" si="60"/>
        <v>-78.195509484684877</v>
      </c>
      <c r="T141">
        <f t="shared" si="74"/>
        <v>-22.992668479856906</v>
      </c>
      <c r="U141">
        <f t="shared" si="75"/>
        <v>4.3023329549042491E-2</v>
      </c>
      <c r="V141">
        <f t="shared" si="76"/>
        <v>-3.4793753681342503</v>
      </c>
      <c r="W141">
        <f t="shared" si="77"/>
        <v>70.401068690542502</v>
      </c>
      <c r="X141" s="8">
        <f t="shared" si="78"/>
        <v>0.54408289956120437</v>
      </c>
      <c r="Y141" s="8">
        <f t="shared" si="79"/>
        <v>0.3485243754208085</v>
      </c>
      <c r="Z141" s="8">
        <f t="shared" si="80"/>
        <v>0.73964142370160024</v>
      </c>
      <c r="AA141" s="9">
        <f t="shared" si="81"/>
        <v>563.20854952434001</v>
      </c>
      <c r="AB141">
        <f t="shared" si="82"/>
        <v>770.52062463186451</v>
      </c>
      <c r="AC141">
        <f t="shared" si="83"/>
        <v>12.630156157966127</v>
      </c>
      <c r="AD141">
        <f t="shared" si="84"/>
        <v>64.084808235502649</v>
      </c>
      <c r="AE141">
        <f t="shared" si="85"/>
        <v>25.915191764497351</v>
      </c>
      <c r="AF141">
        <f t="shared" si="86"/>
        <v>3.3045703571447226E-2</v>
      </c>
      <c r="AG141">
        <f t="shared" si="87"/>
        <v>25.948237468068797</v>
      </c>
      <c r="AH141">
        <f t="shared" si="88"/>
        <v>192.93170475217394</v>
      </c>
    </row>
    <row r="142" spans="4:34" x14ac:dyDescent="0.25">
      <c r="D142" s="2">
        <f t="shared" si="61"/>
        <v>43831</v>
      </c>
      <c r="E142" s="8">
        <f t="shared" si="89"/>
        <v>0.58333333333333248</v>
      </c>
      <c r="F142" s="3">
        <f t="shared" si="62"/>
        <v>2458850.3333333335</v>
      </c>
      <c r="G142" s="4">
        <f t="shared" si="63"/>
        <v>0.2000091261692947</v>
      </c>
      <c r="I142">
        <f t="shared" si="64"/>
        <v>280.94898724931318</v>
      </c>
      <c r="J142">
        <f t="shared" si="65"/>
        <v>7557.6676952788348</v>
      </c>
      <c r="K142">
        <f t="shared" si="66"/>
        <v>1.6700221147900696E-2</v>
      </c>
      <c r="L142">
        <f t="shared" si="67"/>
        <v>-7.9535246609981514E-2</v>
      </c>
      <c r="M142">
        <f t="shared" si="68"/>
        <v>280.86945200270321</v>
      </c>
      <c r="N142">
        <f t="shared" si="69"/>
        <v>357.58816003222455</v>
      </c>
      <c r="O142">
        <f t="shared" si="70"/>
        <v>0.98331508787304411</v>
      </c>
      <c r="P142">
        <f t="shared" si="71"/>
        <v>280.85903081461106</v>
      </c>
      <c r="Q142">
        <f t="shared" si="72"/>
        <v>23.436690156572837</v>
      </c>
      <c r="R142">
        <f t="shared" si="73"/>
        <v>23.436325241043843</v>
      </c>
      <c r="S142">
        <f t="shared" si="60"/>
        <v>-78.190911462153792</v>
      </c>
      <c r="T142">
        <f t="shared" si="74"/>
        <v>-22.992322880323592</v>
      </c>
      <c r="U142">
        <f t="shared" si="75"/>
        <v>4.3023329580285138E-2</v>
      </c>
      <c r="V142">
        <f t="shared" si="76"/>
        <v>-3.4813356736673127</v>
      </c>
      <c r="W142">
        <f t="shared" si="77"/>
        <v>70.401428731272929</v>
      </c>
      <c r="X142" s="8">
        <f t="shared" si="78"/>
        <v>0.54408426088449113</v>
      </c>
      <c r="Y142" s="8">
        <f t="shared" si="79"/>
        <v>0.34852473663095518</v>
      </c>
      <c r="Z142" s="8">
        <f t="shared" si="80"/>
        <v>0.73964378513802709</v>
      </c>
      <c r="AA142" s="9">
        <f t="shared" si="81"/>
        <v>563.21142985018344</v>
      </c>
      <c r="AB142">
        <f t="shared" si="82"/>
        <v>776.51866432633142</v>
      </c>
      <c r="AC142">
        <f t="shared" si="83"/>
        <v>14.129666081582855</v>
      </c>
      <c r="AD142">
        <f t="shared" si="84"/>
        <v>64.356204858745414</v>
      </c>
      <c r="AE142">
        <f t="shared" si="85"/>
        <v>25.643795141254586</v>
      </c>
      <c r="AF142">
        <f t="shared" si="86"/>
        <v>3.3443671155487104E-2</v>
      </c>
      <c r="AG142">
        <f t="shared" si="87"/>
        <v>25.677238812410074</v>
      </c>
      <c r="AH142">
        <f t="shared" si="88"/>
        <v>194.43473874287173</v>
      </c>
    </row>
    <row r="143" spans="4:34" x14ac:dyDescent="0.25">
      <c r="D143" s="2">
        <f t="shared" si="61"/>
        <v>43831</v>
      </c>
      <c r="E143" s="8">
        <f t="shared" si="89"/>
        <v>0.58749999999999913</v>
      </c>
      <c r="F143" s="3">
        <f t="shared" si="62"/>
        <v>2458850.3374999999</v>
      </c>
      <c r="G143" s="4">
        <f t="shared" si="63"/>
        <v>0.20000924024640401</v>
      </c>
      <c r="I143">
        <f t="shared" si="64"/>
        <v>280.95309411308244</v>
      </c>
      <c r="J143">
        <f t="shared" si="65"/>
        <v>7557.6718019464215</v>
      </c>
      <c r="K143">
        <f t="shared" si="66"/>
        <v>1.6700221143099457E-2</v>
      </c>
      <c r="L143">
        <f t="shared" si="67"/>
        <v>-7.9395284943537967E-2</v>
      </c>
      <c r="M143">
        <f t="shared" si="68"/>
        <v>280.87369882813891</v>
      </c>
      <c r="N143">
        <f t="shared" si="69"/>
        <v>357.59240666147798</v>
      </c>
      <c r="O143">
        <f t="shared" si="70"/>
        <v>0.98331503754339167</v>
      </c>
      <c r="P143">
        <f t="shared" si="71"/>
        <v>280.86327763742293</v>
      </c>
      <c r="Q143">
        <f t="shared" si="72"/>
        <v>23.436690155089359</v>
      </c>
      <c r="R143">
        <f t="shared" si="73"/>
        <v>23.436325249318013</v>
      </c>
      <c r="S143">
        <f t="shared" si="60"/>
        <v>-78.186313463205977</v>
      </c>
      <c r="T143">
        <f t="shared" si="74"/>
        <v>-22.991977148112152</v>
      </c>
      <c r="U143">
        <f t="shared" si="75"/>
        <v>4.3023329611527793E-2</v>
      </c>
      <c r="V143">
        <f t="shared" si="76"/>
        <v>-3.4832958886688026</v>
      </c>
      <c r="W143">
        <f t="shared" si="77"/>
        <v>70.401788907621125</v>
      </c>
      <c r="X143" s="8">
        <f t="shared" si="78"/>
        <v>0.54408562214490896</v>
      </c>
      <c r="Y143" s="8">
        <f t="shared" si="79"/>
        <v>0.34852509740151694</v>
      </c>
      <c r="Z143" s="8">
        <f t="shared" si="80"/>
        <v>0.73964614688830099</v>
      </c>
      <c r="AA143" s="9">
        <f t="shared" si="81"/>
        <v>563.214311260969</v>
      </c>
      <c r="AB143">
        <f t="shared" si="82"/>
        <v>782.51670411133</v>
      </c>
      <c r="AC143">
        <f t="shared" si="83"/>
        <v>15.6291760278325</v>
      </c>
      <c r="AD143">
        <f t="shared" si="84"/>
        <v>64.656684207253846</v>
      </c>
      <c r="AE143">
        <f t="shared" si="85"/>
        <v>25.343315792746154</v>
      </c>
      <c r="AF143">
        <f t="shared" si="86"/>
        <v>3.3893367372908982E-2</v>
      </c>
      <c r="AG143">
        <f t="shared" si="87"/>
        <v>25.377209160119062</v>
      </c>
      <c r="AH143">
        <f t="shared" si="88"/>
        <v>195.92735893848297</v>
      </c>
    </row>
    <row r="144" spans="4:34" x14ac:dyDescent="0.25">
      <c r="D144" s="2">
        <f t="shared" si="61"/>
        <v>43831</v>
      </c>
      <c r="E144" s="8">
        <f t="shared" si="89"/>
        <v>0.59166666666666579</v>
      </c>
      <c r="F144" s="3">
        <f t="shared" si="62"/>
        <v>2458850.3416666668</v>
      </c>
      <c r="G144" s="4">
        <f t="shared" si="63"/>
        <v>0.2000093543235261</v>
      </c>
      <c r="I144">
        <f t="shared" si="64"/>
        <v>280.95720097731191</v>
      </c>
      <c r="J144">
        <f t="shared" si="65"/>
        <v>7557.6759086144702</v>
      </c>
      <c r="K144">
        <f t="shared" si="66"/>
        <v>1.6700221138298214E-2</v>
      </c>
      <c r="L144">
        <f t="shared" si="67"/>
        <v>-7.9255322827105082E-2</v>
      </c>
      <c r="M144">
        <f t="shared" si="68"/>
        <v>280.87794565448479</v>
      </c>
      <c r="N144">
        <f t="shared" si="69"/>
        <v>357.59665329164272</v>
      </c>
      <c r="O144">
        <f t="shared" si="70"/>
        <v>0.98331498730238553</v>
      </c>
      <c r="P144">
        <f t="shared" si="71"/>
        <v>280.86752446114502</v>
      </c>
      <c r="Q144">
        <f t="shared" si="72"/>
        <v>23.43669015360588</v>
      </c>
      <c r="R144">
        <f t="shared" si="73"/>
        <v>23.436325257592195</v>
      </c>
      <c r="S144">
        <f t="shared" si="60"/>
        <v>-78.181715486822213</v>
      </c>
      <c r="T144">
        <f t="shared" si="74"/>
        <v>-22.99163128314817</v>
      </c>
      <c r="U144">
        <f t="shared" si="75"/>
        <v>4.3023329642770475E-2</v>
      </c>
      <c r="V144">
        <f t="shared" si="76"/>
        <v>-3.4852560135415036</v>
      </c>
      <c r="W144">
        <f t="shared" si="77"/>
        <v>70.402149219661709</v>
      </c>
      <c r="X144" s="8">
        <f t="shared" si="78"/>
        <v>0.54408698334273708</v>
      </c>
      <c r="Y144" s="8">
        <f t="shared" si="79"/>
        <v>0.34852545773256566</v>
      </c>
      <c r="Z144" s="8">
        <f t="shared" si="80"/>
        <v>0.73964850895290857</v>
      </c>
      <c r="AA144" s="9">
        <f t="shared" si="81"/>
        <v>563.21719375729367</v>
      </c>
      <c r="AB144">
        <f t="shared" si="82"/>
        <v>788.51474398645723</v>
      </c>
      <c r="AC144">
        <f t="shared" si="83"/>
        <v>17.128685996614308</v>
      </c>
      <c r="AD144">
        <f t="shared" si="84"/>
        <v>64.985832319205585</v>
      </c>
      <c r="AE144">
        <f t="shared" si="85"/>
        <v>25.014167680794415</v>
      </c>
      <c r="AF144">
        <f t="shared" si="86"/>
        <v>3.4397309363900508E-2</v>
      </c>
      <c r="AG144">
        <f t="shared" si="87"/>
        <v>25.048564990158315</v>
      </c>
      <c r="AH144">
        <f t="shared" si="88"/>
        <v>197.40868461220296</v>
      </c>
    </row>
    <row r="145" spans="4:34" x14ac:dyDescent="0.25">
      <c r="D145" s="2">
        <f t="shared" si="61"/>
        <v>43831</v>
      </c>
      <c r="E145" s="8">
        <f t="shared" si="89"/>
        <v>0.59583333333333244</v>
      </c>
      <c r="F145" s="3">
        <f t="shared" si="62"/>
        <v>2458850.3458333332</v>
      </c>
      <c r="G145" s="4">
        <f t="shared" si="63"/>
        <v>0.20000946840063544</v>
      </c>
      <c r="I145">
        <f t="shared" si="64"/>
        <v>280.96130784108209</v>
      </c>
      <c r="J145">
        <f t="shared" si="65"/>
        <v>7557.6800152820597</v>
      </c>
      <c r="K145">
        <f t="shared" si="66"/>
        <v>1.6700221133496972E-2</v>
      </c>
      <c r="L145">
        <f t="shared" si="67"/>
        <v>-7.9115360292861439E-2</v>
      </c>
      <c r="M145">
        <f t="shared" si="68"/>
        <v>280.88219248078923</v>
      </c>
      <c r="N145">
        <f t="shared" si="69"/>
        <v>357.60089992176654</v>
      </c>
      <c r="O145">
        <f t="shared" si="70"/>
        <v>0.98331493715003726</v>
      </c>
      <c r="P145">
        <f t="shared" si="71"/>
        <v>280.87177128482574</v>
      </c>
      <c r="Q145">
        <f t="shared" si="72"/>
        <v>23.436690152122402</v>
      </c>
      <c r="R145">
        <f t="shared" si="73"/>
        <v>23.436325265866376</v>
      </c>
      <c r="S145">
        <f t="shared" si="60"/>
        <v>-78.177117534041258</v>
      </c>
      <c r="T145">
        <f t="shared" si="74"/>
        <v>-22.991285285512003</v>
      </c>
      <c r="U145">
        <f t="shared" si="75"/>
        <v>4.3023329674013171E-2</v>
      </c>
      <c r="V145">
        <f t="shared" si="76"/>
        <v>-3.4872160478096412</v>
      </c>
      <c r="W145">
        <f t="shared" si="77"/>
        <v>70.402509667308024</v>
      </c>
      <c r="X145" s="8">
        <f t="shared" si="78"/>
        <v>0.54408834447764554</v>
      </c>
      <c r="Y145" s="8">
        <f t="shared" si="79"/>
        <v>0.34852581762401214</v>
      </c>
      <c r="Z145" s="8">
        <f t="shared" si="80"/>
        <v>0.73965087133127894</v>
      </c>
      <c r="AA145" s="9">
        <f t="shared" si="81"/>
        <v>563.22007733846419</v>
      </c>
      <c r="AB145">
        <f t="shared" si="82"/>
        <v>794.51278395218912</v>
      </c>
      <c r="AC145">
        <f t="shared" si="83"/>
        <v>18.628195988047281</v>
      </c>
      <c r="AD145">
        <f t="shared" si="84"/>
        <v>65.343204361181293</v>
      </c>
      <c r="AE145">
        <f t="shared" si="85"/>
        <v>24.656795638818707</v>
      </c>
      <c r="AF145">
        <f t="shared" si="86"/>
        <v>3.495841441222123E-2</v>
      </c>
      <c r="AG145">
        <f t="shared" si="87"/>
        <v>24.691754053230927</v>
      </c>
      <c r="AH145">
        <f t="shared" si="88"/>
        <v>198.87789568436648</v>
      </c>
    </row>
    <row r="146" spans="4:34" x14ac:dyDescent="0.25">
      <c r="D146" s="2">
        <f t="shared" si="61"/>
        <v>43831</v>
      </c>
      <c r="E146" s="8">
        <f t="shared" si="89"/>
        <v>0.59999999999999909</v>
      </c>
      <c r="F146" s="3">
        <f t="shared" si="62"/>
        <v>2458850.35</v>
      </c>
      <c r="G146" s="4">
        <f t="shared" si="63"/>
        <v>0.20000958247775752</v>
      </c>
      <c r="I146">
        <f t="shared" si="64"/>
        <v>280.96541470531065</v>
      </c>
      <c r="J146">
        <f t="shared" si="65"/>
        <v>7557.6841219501066</v>
      </c>
      <c r="K146">
        <f t="shared" si="66"/>
        <v>1.6700221128695732E-2</v>
      </c>
      <c r="L146">
        <f t="shared" si="67"/>
        <v>-7.897539731032599E-2</v>
      </c>
      <c r="M146">
        <f t="shared" si="68"/>
        <v>280.88643930800032</v>
      </c>
      <c r="N146">
        <f t="shared" si="69"/>
        <v>357.60514655279621</v>
      </c>
      <c r="O146">
        <f t="shared" si="70"/>
        <v>0.98331488708633585</v>
      </c>
      <c r="P146">
        <f t="shared" si="71"/>
        <v>280.87601810941322</v>
      </c>
      <c r="Q146">
        <f t="shared" si="72"/>
        <v>23.436690150638924</v>
      </c>
      <c r="R146">
        <f t="shared" si="73"/>
        <v>23.436325274140568</v>
      </c>
      <c r="S146">
        <f t="shared" si="60"/>
        <v>-78.172519603845075</v>
      </c>
      <c r="T146">
        <f t="shared" si="74"/>
        <v>-22.990939155129279</v>
      </c>
      <c r="U146">
        <f t="shared" si="75"/>
        <v>4.3023329705255908E-2</v>
      </c>
      <c r="V146">
        <f t="shared" si="76"/>
        <v>-3.4891759918745011</v>
      </c>
      <c r="W146">
        <f t="shared" si="77"/>
        <v>70.402870250634649</v>
      </c>
      <c r="X146" s="8">
        <f t="shared" si="78"/>
        <v>0.54408970554991276</v>
      </c>
      <c r="Y146" s="8">
        <f t="shared" si="79"/>
        <v>0.34852617707592759</v>
      </c>
      <c r="Z146" s="8">
        <f t="shared" si="80"/>
        <v>0.73965323402389793</v>
      </c>
      <c r="AA146" s="9">
        <f t="shared" si="81"/>
        <v>563.22296200507719</v>
      </c>
      <c r="AB146">
        <f t="shared" si="82"/>
        <v>800.51082400812413</v>
      </c>
      <c r="AC146">
        <f t="shared" si="83"/>
        <v>20.127706002031033</v>
      </c>
      <c r="AD146">
        <f t="shared" si="84"/>
        <v>65.728327309123102</v>
      </c>
      <c r="AE146">
        <f t="shared" si="85"/>
        <v>24.271672690876898</v>
      </c>
      <c r="AF146">
        <f t="shared" si="86"/>
        <v>3.5580052238770837E-2</v>
      </c>
      <c r="AG146">
        <f t="shared" si="87"/>
        <v>24.307252743115669</v>
      </c>
      <c r="AH146">
        <f t="shared" si="88"/>
        <v>200.33423520554538</v>
      </c>
    </row>
    <row r="147" spans="4:34" x14ac:dyDescent="0.25">
      <c r="D147" s="2">
        <f t="shared" si="61"/>
        <v>43831</v>
      </c>
      <c r="E147" s="8">
        <f t="shared" si="89"/>
        <v>0.60416666666666574</v>
      </c>
      <c r="F147" s="3">
        <f t="shared" si="62"/>
        <v>2458850.3541666665</v>
      </c>
      <c r="G147" s="4">
        <f t="shared" si="63"/>
        <v>0.20000969655486683</v>
      </c>
      <c r="I147">
        <f t="shared" si="64"/>
        <v>280.96952156907992</v>
      </c>
      <c r="J147">
        <f t="shared" si="65"/>
        <v>7557.6882286176951</v>
      </c>
      <c r="K147">
        <f t="shared" si="66"/>
        <v>1.670022112389449E-2</v>
      </c>
      <c r="L147">
        <f t="shared" si="67"/>
        <v>-7.8835433911511002E-2</v>
      </c>
      <c r="M147">
        <f t="shared" si="68"/>
        <v>280.89068613516838</v>
      </c>
      <c r="N147">
        <f t="shared" si="69"/>
        <v>357.60939318378405</v>
      </c>
      <c r="O147">
        <f t="shared" si="70"/>
        <v>0.98331483711129286</v>
      </c>
      <c r="P147">
        <f t="shared" si="71"/>
        <v>280.88026493395773</v>
      </c>
      <c r="Q147">
        <f t="shared" si="72"/>
        <v>23.436690149155446</v>
      </c>
      <c r="R147">
        <f t="shared" si="73"/>
        <v>23.436325282414764</v>
      </c>
      <c r="S147">
        <f t="shared" si="60"/>
        <v>-78.167921697270515</v>
      </c>
      <c r="T147">
        <f t="shared" si="74"/>
        <v>-22.990592892080276</v>
      </c>
      <c r="U147">
        <f t="shared" si="75"/>
        <v>4.3023329736498646E-2</v>
      </c>
      <c r="V147">
        <f t="shared" si="76"/>
        <v>-3.4911358452616574</v>
      </c>
      <c r="W147">
        <f t="shared" si="77"/>
        <v>70.403230969555011</v>
      </c>
      <c r="X147" s="8">
        <f t="shared" si="78"/>
        <v>0.54409106655920947</v>
      </c>
      <c r="Y147" s="8">
        <f t="shared" si="79"/>
        <v>0.34852653608822332</v>
      </c>
      <c r="Z147" s="8">
        <f t="shared" si="80"/>
        <v>0.73965559703019568</v>
      </c>
      <c r="AA147" s="9">
        <f t="shared" si="81"/>
        <v>563.22584775644009</v>
      </c>
      <c r="AB147">
        <f t="shared" si="82"/>
        <v>806.50886415473701</v>
      </c>
      <c r="AC147">
        <f t="shared" si="83"/>
        <v>21.627216038684253</v>
      </c>
      <c r="AD147">
        <f t="shared" si="84"/>
        <v>66.140702693615879</v>
      </c>
      <c r="AE147">
        <f t="shared" si="85"/>
        <v>23.859297306384121</v>
      </c>
      <c r="AF147">
        <f t="shared" si="86"/>
        <v>3.6266107710488528E-2</v>
      </c>
      <c r="AG147">
        <f t="shared" si="87"/>
        <v>23.89556341409461</v>
      </c>
      <c r="AH147">
        <f t="shared" si="88"/>
        <v>201.77701115337541</v>
      </c>
    </row>
    <row r="148" spans="4:34" x14ac:dyDescent="0.25">
      <c r="D148" s="2">
        <f t="shared" si="61"/>
        <v>43831</v>
      </c>
      <c r="E148" s="8">
        <f t="shared" si="89"/>
        <v>0.60833333333333239</v>
      </c>
      <c r="F148" s="3">
        <f t="shared" si="62"/>
        <v>2458850.3583333334</v>
      </c>
      <c r="G148" s="4">
        <f t="shared" si="63"/>
        <v>0.20000981063198892</v>
      </c>
      <c r="I148">
        <f t="shared" si="64"/>
        <v>280.97362843330848</v>
      </c>
      <c r="J148">
        <f t="shared" si="65"/>
        <v>7557.692335285742</v>
      </c>
      <c r="K148">
        <f t="shared" si="66"/>
        <v>1.6700221119093247E-2</v>
      </c>
      <c r="L148">
        <f t="shared" si="67"/>
        <v>-7.8695470065879666E-2</v>
      </c>
      <c r="M148">
        <f t="shared" si="68"/>
        <v>280.89493296324258</v>
      </c>
      <c r="N148">
        <f t="shared" si="69"/>
        <v>357.61363981567592</v>
      </c>
      <c r="O148">
        <f t="shared" si="70"/>
        <v>0.98331478722489751</v>
      </c>
      <c r="P148">
        <f t="shared" si="71"/>
        <v>280.88451175940844</v>
      </c>
      <c r="Q148">
        <f t="shared" si="72"/>
        <v>23.436690147671968</v>
      </c>
      <c r="R148">
        <f t="shared" si="73"/>
        <v>23.436325290688963</v>
      </c>
      <c r="S148">
        <f t="shared" si="60"/>
        <v>-78.163323813298405</v>
      </c>
      <c r="T148">
        <f t="shared" si="74"/>
        <v>-22.990246496290464</v>
      </c>
      <c r="U148">
        <f t="shared" si="75"/>
        <v>4.3023329767741411E-2</v>
      </c>
      <c r="V148">
        <f t="shared" si="76"/>
        <v>-3.4930956083729008</v>
      </c>
      <c r="W148">
        <f t="shared" si="77"/>
        <v>70.403591824143803</v>
      </c>
      <c r="X148" s="8">
        <f t="shared" si="78"/>
        <v>0.54409242750581455</v>
      </c>
      <c r="Y148" s="8">
        <f t="shared" si="79"/>
        <v>0.34852689466097064</v>
      </c>
      <c r="Z148" s="8">
        <f t="shared" si="80"/>
        <v>0.73965796035065845</v>
      </c>
      <c r="AA148" s="9">
        <f t="shared" si="81"/>
        <v>563.22873459315042</v>
      </c>
      <c r="AB148">
        <f t="shared" si="82"/>
        <v>812.50690439162577</v>
      </c>
      <c r="AC148">
        <f t="shared" si="83"/>
        <v>23.126726097906442</v>
      </c>
      <c r="AD148">
        <f t="shared" si="84"/>
        <v>66.57980937456955</v>
      </c>
      <c r="AE148">
        <f t="shared" si="85"/>
        <v>23.42019062543045</v>
      </c>
      <c r="AF148">
        <f t="shared" si="86"/>
        <v>3.7021056141386254E-2</v>
      </c>
      <c r="AG148">
        <f t="shared" si="87"/>
        <v>23.457211681571838</v>
      </c>
      <c r="AH148">
        <f t="shared" si="88"/>
        <v>203.20559756278712</v>
      </c>
    </row>
    <row r="149" spans="4:34" x14ac:dyDescent="0.25">
      <c r="D149" s="2">
        <f t="shared" si="61"/>
        <v>43831</v>
      </c>
      <c r="E149" s="8">
        <f t="shared" si="89"/>
        <v>0.61249999999999905</v>
      </c>
      <c r="F149" s="3">
        <f t="shared" si="62"/>
        <v>2458850.3624999998</v>
      </c>
      <c r="G149" s="4">
        <f t="shared" si="63"/>
        <v>0.20000992470909826</v>
      </c>
      <c r="I149">
        <f t="shared" si="64"/>
        <v>280.97773529707956</v>
      </c>
      <c r="J149">
        <f t="shared" si="65"/>
        <v>7557.6964419533324</v>
      </c>
      <c r="K149">
        <f t="shared" si="66"/>
        <v>1.6700221114292008E-2</v>
      </c>
      <c r="L149">
        <f t="shared" si="67"/>
        <v>-7.8555505805444487E-2</v>
      </c>
      <c r="M149">
        <f t="shared" si="68"/>
        <v>280.89917979127409</v>
      </c>
      <c r="N149">
        <f t="shared" si="69"/>
        <v>357.61788644752687</v>
      </c>
      <c r="O149">
        <f t="shared" si="70"/>
        <v>0.98331473742716113</v>
      </c>
      <c r="P149">
        <f t="shared" si="71"/>
        <v>280.88875858481651</v>
      </c>
      <c r="Q149">
        <f t="shared" si="72"/>
        <v>23.436690146188489</v>
      </c>
      <c r="R149">
        <f t="shared" si="73"/>
        <v>23.436325298963169</v>
      </c>
      <c r="S149">
        <f t="shared" si="60"/>
        <v>-78.158725952964573</v>
      </c>
      <c r="T149">
        <f t="shared" si="74"/>
        <v>-22.989899967840113</v>
      </c>
      <c r="U149">
        <f t="shared" si="75"/>
        <v>4.3023329798984197E-2</v>
      </c>
      <c r="V149">
        <f t="shared" si="76"/>
        <v>-3.4950552807341757</v>
      </c>
      <c r="W149">
        <f t="shared" si="77"/>
        <v>70.403952814314479</v>
      </c>
      <c r="X149" s="8">
        <f t="shared" si="78"/>
        <v>0.54409378838939881</v>
      </c>
      <c r="Y149" s="8">
        <f t="shared" si="79"/>
        <v>0.34852725279408081</v>
      </c>
      <c r="Z149" s="8">
        <f t="shared" si="80"/>
        <v>0.73966032398471682</v>
      </c>
      <c r="AA149" s="9">
        <f t="shared" si="81"/>
        <v>563.23162251451583</v>
      </c>
      <c r="AB149">
        <f t="shared" si="82"/>
        <v>818.50494471926447</v>
      </c>
      <c r="AC149">
        <f t="shared" si="83"/>
        <v>24.626236179816118</v>
      </c>
      <c r="AD149">
        <f t="shared" si="84"/>
        <v>67.045106315526681</v>
      </c>
      <c r="AE149">
        <f t="shared" si="85"/>
        <v>22.954893684473319</v>
      </c>
      <c r="AF149">
        <f t="shared" si="86"/>
        <v>3.785005394660669E-2</v>
      </c>
      <c r="AG149">
        <f t="shared" si="87"/>
        <v>22.992743738419925</v>
      </c>
      <c r="AH149">
        <f t="shared" si="88"/>
        <v>204.61943502278442</v>
      </c>
    </row>
    <row r="150" spans="4:34" x14ac:dyDescent="0.25">
      <c r="D150" s="2">
        <f t="shared" si="61"/>
        <v>43831</v>
      </c>
      <c r="E150" s="8">
        <f t="shared" si="89"/>
        <v>0.6166666666666657</v>
      </c>
      <c r="F150" s="3">
        <f t="shared" si="62"/>
        <v>2458850.3666666667</v>
      </c>
      <c r="G150" s="4">
        <f t="shared" si="63"/>
        <v>0.20001003878622034</v>
      </c>
      <c r="I150">
        <f t="shared" si="64"/>
        <v>280.98184216130721</v>
      </c>
      <c r="J150">
        <f t="shared" si="65"/>
        <v>7557.7005486213802</v>
      </c>
      <c r="K150">
        <f t="shared" si="66"/>
        <v>1.6700221109490765E-2</v>
      </c>
      <c r="L150">
        <f t="shared" si="67"/>
        <v>-7.8415541099724012E-2</v>
      </c>
      <c r="M150">
        <f t="shared" si="68"/>
        <v>280.90342662020748</v>
      </c>
      <c r="N150">
        <f t="shared" si="69"/>
        <v>357.62213308028095</v>
      </c>
      <c r="O150">
        <f t="shared" si="70"/>
        <v>0.98331468771807262</v>
      </c>
      <c r="P150">
        <f t="shared" si="71"/>
        <v>280.89300541112658</v>
      </c>
      <c r="Q150">
        <f t="shared" si="72"/>
        <v>23.436690144705011</v>
      </c>
      <c r="R150">
        <f t="shared" si="73"/>
        <v>23.436325307237379</v>
      </c>
      <c r="S150">
        <f t="shared" si="60"/>
        <v>-78.154128115254849</v>
      </c>
      <c r="T150">
        <f t="shared" si="74"/>
        <v>-22.989553306655019</v>
      </c>
      <c r="U150">
        <f t="shared" si="75"/>
        <v>4.302332983022699E-2</v>
      </c>
      <c r="V150">
        <f t="shared" si="76"/>
        <v>-3.4970148627454507</v>
      </c>
      <c r="W150">
        <f t="shared" si="77"/>
        <v>70.404313940141407</v>
      </c>
      <c r="X150" s="8">
        <f t="shared" si="78"/>
        <v>0.54409514921023983</v>
      </c>
      <c r="Y150" s="8">
        <f t="shared" si="79"/>
        <v>0.34852761048762482</v>
      </c>
      <c r="Z150" s="8">
        <f t="shared" si="80"/>
        <v>0.73966268793285483</v>
      </c>
      <c r="AA150" s="9">
        <f t="shared" si="81"/>
        <v>563.23451152113125</v>
      </c>
      <c r="AB150">
        <f t="shared" si="82"/>
        <v>824.50298513725318</v>
      </c>
      <c r="AC150">
        <f t="shared" si="83"/>
        <v>26.125746284313294</v>
      </c>
      <c r="AD150">
        <f t="shared" si="84"/>
        <v>67.536035326906983</v>
      </c>
      <c r="AE150">
        <f t="shared" si="85"/>
        <v>22.463964673093017</v>
      </c>
      <c r="AF150">
        <f t="shared" si="86"/>
        <v>3.8759048154556233E-2</v>
      </c>
      <c r="AG150">
        <f t="shared" si="87"/>
        <v>22.502723721247573</v>
      </c>
      <c r="AH150">
        <f t="shared" si="88"/>
        <v>206.01803057934274</v>
      </c>
    </row>
    <row r="151" spans="4:34" x14ac:dyDescent="0.25">
      <c r="D151" s="2">
        <f t="shared" si="61"/>
        <v>43831</v>
      </c>
      <c r="E151" s="8">
        <f t="shared" si="89"/>
        <v>0.62083333333333235</v>
      </c>
      <c r="F151" s="3">
        <f t="shared" si="62"/>
        <v>2458850.3708333331</v>
      </c>
      <c r="G151" s="4">
        <f t="shared" si="63"/>
        <v>0.20001015286332965</v>
      </c>
      <c r="I151">
        <f t="shared" si="64"/>
        <v>280.98594902507648</v>
      </c>
      <c r="J151">
        <f t="shared" si="65"/>
        <v>7557.7046552889678</v>
      </c>
      <c r="K151">
        <f t="shared" si="66"/>
        <v>1.6700221104689526E-2</v>
      </c>
      <c r="L151">
        <f t="shared" si="67"/>
        <v>-7.8275575980841852E-2</v>
      </c>
      <c r="M151">
        <f t="shared" si="68"/>
        <v>280.90767344909563</v>
      </c>
      <c r="N151">
        <f t="shared" si="69"/>
        <v>357.62637971298682</v>
      </c>
      <c r="O151">
        <f t="shared" si="70"/>
        <v>0.98331463809764397</v>
      </c>
      <c r="P151">
        <f t="shared" si="71"/>
        <v>280.8972522373914</v>
      </c>
      <c r="Q151">
        <f t="shared" si="72"/>
        <v>23.436690143221533</v>
      </c>
      <c r="R151">
        <f t="shared" si="73"/>
        <v>23.436325315511596</v>
      </c>
      <c r="S151">
        <f t="shared" si="60"/>
        <v>-78.149530301203214</v>
      </c>
      <c r="T151">
        <f t="shared" si="74"/>
        <v>-22.989206512815365</v>
      </c>
      <c r="U151">
        <f t="shared" si="75"/>
        <v>4.3023329861469825E-2</v>
      </c>
      <c r="V151">
        <f t="shared" si="76"/>
        <v>-3.4989743539328422</v>
      </c>
      <c r="W151">
        <f t="shared" si="77"/>
        <v>70.404675201538126</v>
      </c>
      <c r="X151" s="8">
        <f t="shared" si="78"/>
        <v>0.54409650996800896</v>
      </c>
      <c r="Y151" s="8">
        <f t="shared" si="79"/>
        <v>0.34852796774151418</v>
      </c>
      <c r="Z151" s="8">
        <f t="shared" si="80"/>
        <v>0.73966505219450374</v>
      </c>
      <c r="AA151" s="9">
        <f t="shared" si="81"/>
        <v>563.23740161230501</v>
      </c>
      <c r="AB151">
        <f t="shared" si="82"/>
        <v>830.50102564606584</v>
      </c>
      <c r="AC151">
        <f t="shared" si="83"/>
        <v>27.62525641151646</v>
      </c>
      <c r="AD151">
        <f t="shared" si="84"/>
        <v>68.052023753619736</v>
      </c>
      <c r="AE151">
        <f t="shared" si="85"/>
        <v>21.947976246380264</v>
      </c>
      <c r="AF151">
        <f t="shared" si="86"/>
        <v>3.9754909266433013E-2</v>
      </c>
      <c r="AG151">
        <f t="shared" si="87"/>
        <v>21.987731155646696</v>
      </c>
      <c r="AH151">
        <f t="shared" si="88"/>
        <v>207.40095709373117</v>
      </c>
    </row>
    <row r="152" spans="4:34" x14ac:dyDescent="0.25">
      <c r="D152" s="2">
        <f t="shared" si="61"/>
        <v>43831</v>
      </c>
      <c r="E152" s="8">
        <f t="shared" si="89"/>
        <v>0.624999999999999</v>
      </c>
      <c r="F152" s="3">
        <f t="shared" si="62"/>
        <v>2458850.375</v>
      </c>
      <c r="G152" s="4">
        <f t="shared" si="63"/>
        <v>0.20001026694045174</v>
      </c>
      <c r="I152">
        <f t="shared" si="64"/>
        <v>280.99005588930595</v>
      </c>
      <c r="J152">
        <f t="shared" si="65"/>
        <v>7557.7087619570157</v>
      </c>
      <c r="K152">
        <f t="shared" si="66"/>
        <v>1.6700221099888283E-2</v>
      </c>
      <c r="L152">
        <f t="shared" si="67"/>
        <v>-7.8135610418205409E-2</v>
      </c>
      <c r="M152">
        <f t="shared" si="68"/>
        <v>280.91192027888775</v>
      </c>
      <c r="N152">
        <f t="shared" si="69"/>
        <v>357.63062634659764</v>
      </c>
      <c r="O152">
        <f t="shared" si="70"/>
        <v>0.98331458856586385</v>
      </c>
      <c r="P152">
        <f t="shared" si="71"/>
        <v>280.90149906456031</v>
      </c>
      <c r="Q152">
        <f t="shared" si="72"/>
        <v>23.436690141738055</v>
      </c>
      <c r="R152">
        <f t="shared" si="73"/>
        <v>23.43632532378582</v>
      </c>
      <c r="S152">
        <f t="shared" si="60"/>
        <v>-78.144932509790465</v>
      </c>
      <c r="T152">
        <f t="shared" si="74"/>
        <v>-22.988859586246519</v>
      </c>
      <c r="U152">
        <f t="shared" si="75"/>
        <v>4.3023329892712667E-2</v>
      </c>
      <c r="V152">
        <f t="shared" si="76"/>
        <v>-3.500933754698309</v>
      </c>
      <c r="W152">
        <f t="shared" si="77"/>
        <v>70.405036598579443</v>
      </c>
      <c r="X152" s="8">
        <f t="shared" si="78"/>
        <v>0.54409787066298487</v>
      </c>
      <c r="Y152" s="8">
        <f t="shared" si="79"/>
        <v>0.34852832455581972</v>
      </c>
      <c r="Z152" s="8">
        <f t="shared" si="80"/>
        <v>0.73966741677015002</v>
      </c>
      <c r="AA152" s="9">
        <f t="shared" si="81"/>
        <v>563.24029278863554</v>
      </c>
      <c r="AB152">
        <f t="shared" si="82"/>
        <v>836.49906624530024</v>
      </c>
      <c r="AC152">
        <f t="shared" si="83"/>
        <v>29.12476656132506</v>
      </c>
      <c r="AD152">
        <f t="shared" si="84"/>
        <v>68.592487082125629</v>
      </c>
      <c r="AE152">
        <f t="shared" si="85"/>
        <v>21.407512917874371</v>
      </c>
      <c r="AF152">
        <f t="shared" si="86"/>
        <v>4.0845593234711847E-2</v>
      </c>
      <c r="AG152">
        <f t="shared" si="87"/>
        <v>21.448358511109081</v>
      </c>
      <c r="AH152">
        <f t="shared" si="88"/>
        <v>208.76785210848806</v>
      </c>
    </row>
    <row r="153" spans="4:34" x14ac:dyDescent="0.25">
      <c r="D153" s="2">
        <f t="shared" si="61"/>
        <v>43831</v>
      </c>
      <c r="E153" s="8">
        <f t="shared" si="89"/>
        <v>0.62916666666666565</v>
      </c>
      <c r="F153" s="3">
        <f t="shared" si="62"/>
        <v>2458850.3791666669</v>
      </c>
      <c r="G153" s="4">
        <f t="shared" si="63"/>
        <v>0.20001038101757382</v>
      </c>
      <c r="I153">
        <f t="shared" si="64"/>
        <v>280.99416275353451</v>
      </c>
      <c r="J153">
        <f t="shared" si="65"/>
        <v>7557.7128686250626</v>
      </c>
      <c r="K153">
        <f t="shared" si="66"/>
        <v>1.670022109508704E-2</v>
      </c>
      <c r="L153">
        <f t="shared" si="67"/>
        <v>-7.799564442823155E-2</v>
      </c>
      <c r="M153">
        <f t="shared" si="68"/>
        <v>280.91616710910625</v>
      </c>
      <c r="N153">
        <f t="shared" si="69"/>
        <v>357.6348729806341</v>
      </c>
      <c r="O153">
        <f t="shared" si="70"/>
        <v>0.98331453912273836</v>
      </c>
      <c r="P153">
        <f t="shared" si="71"/>
        <v>280.90574589215572</v>
      </c>
      <c r="Q153">
        <f t="shared" si="72"/>
        <v>23.436690140254576</v>
      </c>
      <c r="R153">
        <f t="shared" si="73"/>
        <v>23.436325332060047</v>
      </c>
      <c r="S153">
        <f t="shared" si="60"/>
        <v>-78.140334741542119</v>
      </c>
      <c r="T153">
        <f t="shared" si="74"/>
        <v>-22.988512526990334</v>
      </c>
      <c r="U153">
        <f t="shared" si="75"/>
        <v>4.3023329923955536E-2</v>
      </c>
      <c r="V153">
        <f t="shared" si="76"/>
        <v>-3.5028930647855367</v>
      </c>
      <c r="W153">
        <f t="shared" si="77"/>
        <v>70.405398131218845</v>
      </c>
      <c r="X153" s="8">
        <f t="shared" si="78"/>
        <v>0.54409923129498994</v>
      </c>
      <c r="Y153" s="8">
        <f t="shared" si="79"/>
        <v>0.34852868093049316</v>
      </c>
      <c r="Z153" s="8">
        <f t="shared" si="80"/>
        <v>0.73966978165948671</v>
      </c>
      <c r="AA153" s="9">
        <f t="shared" si="81"/>
        <v>563.24318504975076</v>
      </c>
      <c r="AB153">
        <f t="shared" si="82"/>
        <v>842.49710693521297</v>
      </c>
      <c r="AC153">
        <f t="shared" si="83"/>
        <v>30.624276733803242</v>
      </c>
      <c r="AD153">
        <f t="shared" si="84"/>
        <v>69.156831448610077</v>
      </c>
      <c r="AE153">
        <f t="shared" si="85"/>
        <v>20.843168551389923</v>
      </c>
      <c r="AF153">
        <f t="shared" si="86"/>
        <v>4.2040340048647519E-2</v>
      </c>
      <c r="AG153">
        <f t="shared" si="87"/>
        <v>20.88520889143857</v>
      </c>
      <c r="AH153">
        <f t="shared" si="88"/>
        <v>210.1184162791692</v>
      </c>
    </row>
    <row r="154" spans="4:34" x14ac:dyDescent="0.25">
      <c r="D154" s="2">
        <f t="shared" si="61"/>
        <v>43831</v>
      </c>
      <c r="E154" s="8">
        <f t="shared" si="89"/>
        <v>0.6333333333333323</v>
      </c>
      <c r="F154" s="3">
        <f t="shared" si="62"/>
        <v>2458850.3833333333</v>
      </c>
      <c r="G154" s="4">
        <f t="shared" si="63"/>
        <v>0.20001049509468316</v>
      </c>
      <c r="I154">
        <f t="shared" si="64"/>
        <v>280.99826961730378</v>
      </c>
      <c r="J154">
        <f t="shared" si="65"/>
        <v>7557.7169752926529</v>
      </c>
      <c r="K154">
        <f t="shared" si="66"/>
        <v>1.6700221090285801E-2</v>
      </c>
      <c r="L154">
        <f t="shared" si="67"/>
        <v>-7.7855678027281924E-2</v>
      </c>
      <c r="M154">
        <f t="shared" si="68"/>
        <v>280.9204139392765</v>
      </c>
      <c r="N154">
        <f t="shared" si="69"/>
        <v>357.639119614626</v>
      </c>
      <c r="O154">
        <f t="shared" si="70"/>
        <v>0.98331448976827296</v>
      </c>
      <c r="P154">
        <f t="shared" si="71"/>
        <v>280.90999271970287</v>
      </c>
      <c r="Q154">
        <f t="shared" si="72"/>
        <v>23.436690138771098</v>
      </c>
      <c r="R154">
        <f t="shared" si="73"/>
        <v>23.436325340334278</v>
      </c>
      <c r="S154">
        <f t="shared" si="60"/>
        <v>-78.135736996980754</v>
      </c>
      <c r="T154">
        <f t="shared" si="74"/>
        <v>-22.98816533508851</v>
      </c>
      <c r="U154">
        <f t="shared" si="75"/>
        <v>4.3023329955198419E-2</v>
      </c>
      <c r="V154">
        <f t="shared" si="76"/>
        <v>-3.504852283939401</v>
      </c>
      <c r="W154">
        <f t="shared" si="77"/>
        <v>70.405759799409907</v>
      </c>
      <c r="X154" s="8">
        <f t="shared" si="78"/>
        <v>0.54410059186384685</v>
      </c>
      <c r="Y154" s="8">
        <f t="shared" si="79"/>
        <v>0.34852903686548597</v>
      </c>
      <c r="Z154" s="8">
        <f t="shared" si="80"/>
        <v>0.73967214686220772</v>
      </c>
      <c r="AA154" s="9">
        <f t="shared" si="81"/>
        <v>563.24607839527926</v>
      </c>
      <c r="AB154">
        <f t="shared" si="82"/>
        <v>848.49514771605914</v>
      </c>
      <c r="AC154">
        <f t="shared" si="83"/>
        <v>32.123786929014784</v>
      </c>
      <c r="AD154">
        <f t="shared" si="84"/>
        <v>69.744456030158574</v>
      </c>
      <c r="AE154">
        <f t="shared" si="85"/>
        <v>20.255543969841426</v>
      </c>
      <c r="AF154">
        <f t="shared" si="86"/>
        <v>4.3349918700294116E-2</v>
      </c>
      <c r="AG154">
        <f t="shared" si="87"/>
        <v>20.29889388854172</v>
      </c>
      <c r="AH154">
        <f t="shared" si="88"/>
        <v>211.45241142984904</v>
      </c>
    </row>
    <row r="155" spans="4:34" x14ac:dyDescent="0.25">
      <c r="D155" s="2">
        <f t="shared" si="61"/>
        <v>43831</v>
      </c>
      <c r="E155" s="8">
        <f t="shared" si="89"/>
        <v>0.63749999999999896</v>
      </c>
      <c r="F155" s="3">
        <f t="shared" si="62"/>
        <v>2458850.3875000002</v>
      </c>
      <c r="G155" s="4">
        <f t="shared" si="63"/>
        <v>0.20001060917180524</v>
      </c>
      <c r="I155">
        <f t="shared" si="64"/>
        <v>281.00237648153325</v>
      </c>
      <c r="J155">
        <f t="shared" si="65"/>
        <v>7557.7210819606998</v>
      </c>
      <c r="K155">
        <f t="shared" si="66"/>
        <v>1.6700221085484558E-2</v>
      </c>
      <c r="L155">
        <f t="shared" si="67"/>
        <v>-7.7715711184930036E-2</v>
      </c>
      <c r="M155">
        <f t="shared" si="68"/>
        <v>280.92466077034834</v>
      </c>
      <c r="N155">
        <f t="shared" si="69"/>
        <v>357.64336624951466</v>
      </c>
      <c r="O155">
        <f t="shared" si="70"/>
        <v>0.98331444050245742</v>
      </c>
      <c r="P155">
        <f t="shared" si="71"/>
        <v>280.91423954815173</v>
      </c>
      <c r="Q155">
        <f t="shared" si="72"/>
        <v>23.43669013728762</v>
      </c>
      <c r="R155">
        <f t="shared" si="73"/>
        <v>23.43632534860852</v>
      </c>
      <c r="S155">
        <f t="shared" si="60"/>
        <v>-78.131139275086397</v>
      </c>
      <c r="T155">
        <f t="shared" si="74"/>
        <v>-22.987818010466274</v>
      </c>
      <c r="U155">
        <f t="shared" si="75"/>
        <v>4.3023329986441337E-2</v>
      </c>
      <c r="V155">
        <f t="shared" si="76"/>
        <v>-3.5068114125613965</v>
      </c>
      <c r="W155">
        <f t="shared" si="77"/>
        <v>70.406121603227646</v>
      </c>
      <c r="X155" s="8">
        <f t="shared" si="78"/>
        <v>0.54410195236983427</v>
      </c>
      <c r="Y155" s="8">
        <f t="shared" si="79"/>
        <v>0.34852939236086855</v>
      </c>
      <c r="Z155" s="8">
        <f t="shared" si="80"/>
        <v>0.7396745123788</v>
      </c>
      <c r="AA155" s="9">
        <f t="shared" si="81"/>
        <v>563.24897282582117</v>
      </c>
      <c r="AB155">
        <f t="shared" si="82"/>
        <v>854.49318858743709</v>
      </c>
      <c r="AC155">
        <f t="shared" si="83"/>
        <v>33.623297146859272</v>
      </c>
      <c r="AD155">
        <f t="shared" si="84"/>
        <v>70.354755305949595</v>
      </c>
      <c r="AE155">
        <f t="shared" si="85"/>
        <v>19.645244694050405</v>
      </c>
      <c r="AF155">
        <f t="shared" si="86"/>
        <v>4.4786931405451487E-2</v>
      </c>
      <c r="AG155">
        <f t="shared" si="87"/>
        <v>19.690031625455855</v>
      </c>
      <c r="AH155">
        <f t="shared" si="88"/>
        <v>212.76965829199358</v>
      </c>
    </row>
    <row r="156" spans="4:34" x14ac:dyDescent="0.25">
      <c r="D156" s="2">
        <f t="shared" si="61"/>
        <v>43831</v>
      </c>
      <c r="E156" s="8">
        <f t="shared" si="89"/>
        <v>0.64166666666666561</v>
      </c>
      <c r="F156" s="3">
        <f t="shared" si="62"/>
        <v>2458850.3916666666</v>
      </c>
      <c r="G156" s="4">
        <f t="shared" si="63"/>
        <v>0.20001072324891456</v>
      </c>
      <c r="I156">
        <f t="shared" si="64"/>
        <v>281.00648334530251</v>
      </c>
      <c r="J156">
        <f t="shared" si="65"/>
        <v>7557.7251886282884</v>
      </c>
      <c r="K156">
        <f t="shared" si="66"/>
        <v>1.6700221080683315E-2</v>
      </c>
      <c r="L156">
        <f t="shared" si="67"/>
        <v>-7.7575743933189098E-2</v>
      </c>
      <c r="M156">
        <f t="shared" si="68"/>
        <v>280.9289076013693</v>
      </c>
      <c r="N156">
        <f t="shared" si="69"/>
        <v>357.64761288435511</v>
      </c>
      <c r="O156">
        <f t="shared" si="70"/>
        <v>0.98331439132530252</v>
      </c>
      <c r="P156">
        <f t="shared" si="71"/>
        <v>280.91848637654977</v>
      </c>
      <c r="Q156">
        <f t="shared" si="72"/>
        <v>23.436690135804142</v>
      </c>
      <c r="R156">
        <f t="shared" si="73"/>
        <v>23.436325356882762</v>
      </c>
      <c r="S156">
        <f t="shared" si="60"/>
        <v>-78.126541576898759</v>
      </c>
      <c r="T156">
        <f t="shared" si="74"/>
        <v>-22.987470553204385</v>
      </c>
      <c r="U156">
        <f t="shared" si="75"/>
        <v>4.3023330017684255E-2</v>
      </c>
      <c r="V156">
        <f t="shared" si="76"/>
        <v>-3.5087704501764132</v>
      </c>
      <c r="W156">
        <f t="shared" si="77"/>
        <v>70.406483542584922</v>
      </c>
      <c r="X156" s="8">
        <f t="shared" si="78"/>
        <v>0.54410331281262247</v>
      </c>
      <c r="Y156" s="8">
        <f t="shared" si="79"/>
        <v>0.34852974741655324</v>
      </c>
      <c r="Z156" s="8">
        <f t="shared" si="80"/>
        <v>0.73967687820869177</v>
      </c>
      <c r="AA156" s="9">
        <f t="shared" si="81"/>
        <v>563.25186834067938</v>
      </c>
      <c r="AB156">
        <f t="shared" si="82"/>
        <v>860.49122954982215</v>
      </c>
      <c r="AC156">
        <f t="shared" si="83"/>
        <v>35.122807387455538</v>
      </c>
      <c r="AD156">
        <f t="shared" si="84"/>
        <v>70.987121178647783</v>
      </c>
      <c r="AE156">
        <f t="shared" si="85"/>
        <v>19.012878821352217</v>
      </c>
      <c r="AF156">
        <f t="shared" si="86"/>
        <v>4.6366194182799365E-2</v>
      </c>
      <c r="AG156">
        <f t="shared" si="87"/>
        <v>19.059245015535016</v>
      </c>
      <c r="AH156">
        <f t="shared" si="88"/>
        <v>214.0700339852396</v>
      </c>
    </row>
    <row r="157" spans="4:34" x14ac:dyDescent="0.25">
      <c r="D157" s="2">
        <f t="shared" si="61"/>
        <v>43831</v>
      </c>
      <c r="E157" s="8">
        <f t="shared" si="89"/>
        <v>0.64583333333333226</v>
      </c>
      <c r="F157" s="3">
        <f t="shared" si="62"/>
        <v>2458850.3958333335</v>
      </c>
      <c r="G157" s="4">
        <f t="shared" si="63"/>
        <v>0.20001083732603664</v>
      </c>
      <c r="I157">
        <f t="shared" si="64"/>
        <v>281.01059020953198</v>
      </c>
      <c r="J157">
        <f t="shared" si="65"/>
        <v>7557.7292952963362</v>
      </c>
      <c r="K157">
        <f t="shared" si="66"/>
        <v>1.6700221075882076E-2</v>
      </c>
      <c r="L157">
        <f t="shared" si="67"/>
        <v>-7.7435776241521453E-2</v>
      </c>
      <c r="M157">
        <f t="shared" si="68"/>
        <v>280.93315443329044</v>
      </c>
      <c r="N157">
        <f t="shared" si="69"/>
        <v>357.65185952009506</v>
      </c>
      <c r="O157">
        <f t="shared" si="70"/>
        <v>0.9833143422367977</v>
      </c>
      <c r="P157">
        <f t="shared" si="71"/>
        <v>280.92273320584803</v>
      </c>
      <c r="Q157">
        <f t="shared" si="72"/>
        <v>23.43669013432066</v>
      </c>
      <c r="R157">
        <f t="shared" si="73"/>
        <v>23.436325365157007</v>
      </c>
      <c r="S157">
        <f t="shared" si="60"/>
        <v>-78.121943901396833</v>
      </c>
      <c r="T157">
        <f t="shared" si="74"/>
        <v>-22.987122963227929</v>
      </c>
      <c r="U157">
        <f t="shared" si="75"/>
        <v>4.3023330048927194E-2</v>
      </c>
      <c r="V157">
        <f t="shared" si="76"/>
        <v>-3.5107293971866569</v>
      </c>
      <c r="W157">
        <f t="shared" si="77"/>
        <v>70.406845617556897</v>
      </c>
      <c r="X157" s="8">
        <f t="shared" si="78"/>
        <v>0.54410467319249078</v>
      </c>
      <c r="Y157" s="8">
        <f t="shared" si="79"/>
        <v>0.34853010203261048</v>
      </c>
      <c r="Z157" s="8">
        <f t="shared" si="80"/>
        <v>0.73967924435237109</v>
      </c>
      <c r="AA157" s="9">
        <f t="shared" si="81"/>
        <v>563.25476494045517</v>
      </c>
      <c r="AB157">
        <f t="shared" si="82"/>
        <v>866.48927060281176</v>
      </c>
      <c r="AC157">
        <f t="shared" si="83"/>
        <v>36.622317650702939</v>
      </c>
      <c r="AD157">
        <f t="shared" si="84"/>
        <v>71.640944947130194</v>
      </c>
      <c r="AE157">
        <f t="shared" si="85"/>
        <v>18.359055052869806</v>
      </c>
      <c r="AF157">
        <f t="shared" si="86"/>
        <v>4.8105216720300409E-2</v>
      </c>
      <c r="AG157">
        <f t="shared" si="87"/>
        <v>18.407160269590108</v>
      </c>
      <c r="AH157">
        <f t="shared" si="88"/>
        <v>215.3534692954799</v>
      </c>
    </row>
    <row r="158" spans="4:34" x14ac:dyDescent="0.25">
      <c r="D158" s="2">
        <f t="shared" si="61"/>
        <v>43831</v>
      </c>
      <c r="E158" s="8">
        <f t="shared" si="89"/>
        <v>0.64999999999999891</v>
      </c>
      <c r="F158" s="3">
        <f t="shared" si="62"/>
        <v>2458850.4</v>
      </c>
      <c r="G158" s="4">
        <f t="shared" si="63"/>
        <v>0.20001095140314598</v>
      </c>
      <c r="I158">
        <f t="shared" si="64"/>
        <v>281.01469707330216</v>
      </c>
      <c r="J158">
        <f t="shared" si="65"/>
        <v>7557.7334019639247</v>
      </c>
      <c r="K158">
        <f t="shared" si="66"/>
        <v>1.6700221071080833E-2</v>
      </c>
      <c r="L158">
        <f t="shared" si="67"/>
        <v>-7.7295808141940495E-2</v>
      </c>
      <c r="M158">
        <f t="shared" si="68"/>
        <v>280.93740126516019</v>
      </c>
      <c r="N158">
        <f t="shared" si="69"/>
        <v>357.65610615578316</v>
      </c>
      <c r="O158">
        <f t="shared" si="70"/>
        <v>0.98331429323695474</v>
      </c>
      <c r="P158">
        <f t="shared" si="71"/>
        <v>280.92698003509497</v>
      </c>
      <c r="Q158">
        <f t="shared" si="72"/>
        <v>23.436690132837182</v>
      </c>
      <c r="R158">
        <f t="shared" si="73"/>
        <v>23.436325373431263</v>
      </c>
      <c r="S158">
        <f t="shared" si="60"/>
        <v>-78.117346249619189</v>
      </c>
      <c r="T158">
        <f t="shared" si="74"/>
        <v>-22.986775240617671</v>
      </c>
      <c r="U158">
        <f t="shared" si="75"/>
        <v>4.3023330080170154E-2</v>
      </c>
      <c r="V158">
        <f t="shared" si="76"/>
        <v>-3.5126882531173691</v>
      </c>
      <c r="W158">
        <f t="shared" si="77"/>
        <v>70.407207828056471</v>
      </c>
      <c r="X158" s="8">
        <f t="shared" si="78"/>
        <v>0.54410603350910935</v>
      </c>
      <c r="Y158" s="8">
        <f t="shared" si="79"/>
        <v>0.34853045620895251</v>
      </c>
      <c r="Z158" s="8">
        <f t="shared" si="80"/>
        <v>0.7396816108092662</v>
      </c>
      <c r="AA158" s="9">
        <f t="shared" si="81"/>
        <v>563.25766262445177</v>
      </c>
      <c r="AB158">
        <f t="shared" si="82"/>
        <v>872.48731174688101</v>
      </c>
      <c r="AC158">
        <f t="shared" si="83"/>
        <v>38.121827936720251</v>
      </c>
      <c r="AD158">
        <f t="shared" si="84"/>
        <v>72.315619127612024</v>
      </c>
      <c r="AE158">
        <f t="shared" si="85"/>
        <v>17.684380872387976</v>
      </c>
      <c r="AF158">
        <f t="shared" si="86"/>
        <v>5.002481259061857E-2</v>
      </c>
      <c r="AG158">
        <f t="shared" si="87"/>
        <v>17.734405684978594</v>
      </c>
      <c r="AH158">
        <f t="shared" si="88"/>
        <v>216.61994580431096</v>
      </c>
    </row>
    <row r="159" spans="4:34" x14ac:dyDescent="0.25">
      <c r="D159" s="2">
        <f t="shared" si="61"/>
        <v>43831</v>
      </c>
      <c r="E159" s="8">
        <f t="shared" si="89"/>
        <v>0.65416666666666556</v>
      </c>
      <c r="F159" s="3">
        <f t="shared" si="62"/>
        <v>2458850.4041666668</v>
      </c>
      <c r="G159" s="4">
        <f t="shared" si="63"/>
        <v>0.20001106548026806</v>
      </c>
      <c r="I159">
        <f t="shared" si="64"/>
        <v>281.01880393752981</v>
      </c>
      <c r="J159">
        <f t="shared" si="65"/>
        <v>7557.7375086319735</v>
      </c>
      <c r="K159">
        <f t="shared" si="66"/>
        <v>1.6700221066279591E-2</v>
      </c>
      <c r="L159">
        <f t="shared" si="67"/>
        <v>-7.7155839603963897E-2</v>
      </c>
      <c r="M159">
        <f t="shared" si="68"/>
        <v>280.94164809792585</v>
      </c>
      <c r="N159">
        <f t="shared" si="69"/>
        <v>357.66035279236985</v>
      </c>
      <c r="O159">
        <f t="shared" si="70"/>
        <v>0.98331424432576198</v>
      </c>
      <c r="P159">
        <f t="shared" si="71"/>
        <v>280.93122686523793</v>
      </c>
      <c r="Q159">
        <f t="shared" si="72"/>
        <v>23.436690131353703</v>
      </c>
      <c r="R159">
        <f t="shared" si="73"/>
        <v>23.436325381705522</v>
      </c>
      <c r="S159">
        <f t="shared" si="60"/>
        <v>-78.112748620548743</v>
      </c>
      <c r="T159">
        <f t="shared" si="74"/>
        <v>-22.98642738529891</v>
      </c>
      <c r="U159">
        <f t="shared" si="75"/>
        <v>4.3023330111413141E-2</v>
      </c>
      <c r="V159">
        <f t="shared" si="76"/>
        <v>-3.5146470183693079</v>
      </c>
      <c r="W159">
        <f t="shared" si="77"/>
        <v>70.407570174158522</v>
      </c>
      <c r="X159" s="8">
        <f t="shared" si="78"/>
        <v>0.54410739376275641</v>
      </c>
      <c r="Y159" s="8">
        <f t="shared" si="79"/>
        <v>0.34853080994564939</v>
      </c>
      <c r="Z159" s="8">
        <f t="shared" si="80"/>
        <v>0.73968397757986337</v>
      </c>
      <c r="AA159" s="9">
        <f t="shared" si="81"/>
        <v>563.26056139326818</v>
      </c>
      <c r="AB159">
        <f t="shared" si="82"/>
        <v>878.48535298162915</v>
      </c>
      <c r="AC159">
        <f t="shared" si="83"/>
        <v>39.621338245407287</v>
      </c>
      <c r="AD159">
        <f t="shared" si="84"/>
        <v>73.010539119100372</v>
      </c>
      <c r="AE159">
        <f t="shared" si="85"/>
        <v>16.989460880899628</v>
      </c>
      <c r="AF159">
        <f t="shared" si="86"/>
        <v>5.2149882316251971E-2</v>
      </c>
      <c r="AG159">
        <f t="shared" si="87"/>
        <v>17.041610763215878</v>
      </c>
      <c r="AH159">
        <f t="shared" si="88"/>
        <v>217.86949291834469</v>
      </c>
    </row>
    <row r="160" spans="4:34" x14ac:dyDescent="0.25">
      <c r="D160" s="2">
        <f t="shared" si="61"/>
        <v>43831</v>
      </c>
      <c r="E160" s="8">
        <f t="shared" si="89"/>
        <v>0.65833333333333222</v>
      </c>
      <c r="F160" s="3">
        <f t="shared" si="62"/>
        <v>2458850.4083333332</v>
      </c>
      <c r="G160" s="4">
        <f t="shared" si="63"/>
        <v>0.20001117955737738</v>
      </c>
      <c r="I160">
        <f t="shared" si="64"/>
        <v>281.02291080129908</v>
      </c>
      <c r="J160">
        <f t="shared" si="65"/>
        <v>7557.7416152995602</v>
      </c>
      <c r="K160">
        <f t="shared" si="66"/>
        <v>1.6700221061478351E-2</v>
      </c>
      <c r="L160">
        <f t="shared" si="67"/>
        <v>-7.7015870659771724E-2</v>
      </c>
      <c r="M160">
        <f t="shared" si="68"/>
        <v>280.94589493063933</v>
      </c>
      <c r="N160">
        <f t="shared" si="69"/>
        <v>357.66459942890015</v>
      </c>
      <c r="O160">
        <f t="shared" si="70"/>
        <v>0.98331419550323151</v>
      </c>
      <c r="P160">
        <f t="shared" si="71"/>
        <v>280.93547369532877</v>
      </c>
      <c r="Q160">
        <f t="shared" si="72"/>
        <v>23.436690129870225</v>
      </c>
      <c r="R160">
        <f t="shared" si="73"/>
        <v>23.436325389979789</v>
      </c>
      <c r="S160">
        <f t="shared" si="60"/>
        <v>-78.108151015220557</v>
      </c>
      <c r="T160">
        <f t="shared" si="74"/>
        <v>-22.98607939735221</v>
      </c>
      <c r="U160">
        <f t="shared" si="75"/>
        <v>4.3023330142656163E-2</v>
      </c>
      <c r="V160">
        <f t="shared" si="76"/>
        <v>-3.5166056924682514</v>
      </c>
      <c r="W160">
        <f t="shared" si="77"/>
        <v>70.407932655776179</v>
      </c>
      <c r="X160" s="8">
        <f t="shared" si="78"/>
        <v>0.54410875395310287</v>
      </c>
      <c r="Y160" s="8">
        <f t="shared" si="79"/>
        <v>0.34853116324261346</v>
      </c>
      <c r="Z160" s="8">
        <f t="shared" si="80"/>
        <v>0.73968634466359229</v>
      </c>
      <c r="AA160" s="9">
        <f t="shared" si="81"/>
        <v>563.26346124620943</v>
      </c>
      <c r="AB160">
        <f t="shared" si="82"/>
        <v>884.48339430753015</v>
      </c>
      <c r="AC160">
        <f t="shared" si="83"/>
        <v>41.120848576882537</v>
      </c>
      <c r="AD160">
        <f t="shared" si="84"/>
        <v>73.725104715016883</v>
      </c>
      <c r="AE160">
        <f t="shared" si="85"/>
        <v>16.274895284983117</v>
      </c>
      <c r="AF160">
        <f t="shared" si="86"/>
        <v>5.451042810871868E-2</v>
      </c>
      <c r="AG160">
        <f t="shared" si="87"/>
        <v>16.329405713091834</v>
      </c>
      <c r="AH160">
        <f t="shared" si="88"/>
        <v>219.10218484446955</v>
      </c>
    </row>
    <row r="161" spans="4:34" x14ac:dyDescent="0.25">
      <c r="D161" s="2">
        <f t="shared" si="61"/>
        <v>43831</v>
      </c>
      <c r="E161" s="8">
        <f t="shared" si="89"/>
        <v>0.66249999999999887</v>
      </c>
      <c r="F161" s="3">
        <f t="shared" si="62"/>
        <v>2458850.4125000001</v>
      </c>
      <c r="G161" s="4">
        <f t="shared" si="63"/>
        <v>0.20001129363449946</v>
      </c>
      <c r="I161">
        <f t="shared" si="64"/>
        <v>281.02701766552855</v>
      </c>
      <c r="J161">
        <f t="shared" si="65"/>
        <v>7557.7457219676089</v>
      </c>
      <c r="K161">
        <f t="shared" si="66"/>
        <v>1.6700221056677109E-2</v>
      </c>
      <c r="L161">
        <f t="shared" si="67"/>
        <v>-7.6875901278604011E-2</v>
      </c>
      <c r="M161">
        <f t="shared" si="68"/>
        <v>280.95014176424996</v>
      </c>
      <c r="N161">
        <f t="shared" si="69"/>
        <v>357.66884606632993</v>
      </c>
      <c r="O161">
        <f t="shared" si="70"/>
        <v>0.98331414676935214</v>
      </c>
      <c r="P161">
        <f t="shared" si="71"/>
        <v>280.93972052631682</v>
      </c>
      <c r="Q161">
        <f t="shared" si="72"/>
        <v>23.436690128386747</v>
      </c>
      <c r="R161">
        <f t="shared" si="73"/>
        <v>23.436325398254059</v>
      </c>
      <c r="S161">
        <f t="shared" si="60"/>
        <v>-78.103553432615357</v>
      </c>
      <c r="T161">
        <f t="shared" si="74"/>
        <v>-22.985731276702658</v>
      </c>
      <c r="U161">
        <f t="shared" si="75"/>
        <v>4.3023330173899185E-2</v>
      </c>
      <c r="V161">
        <f t="shared" si="76"/>
        <v>-3.5185642758166673</v>
      </c>
      <c r="W161">
        <f t="shared" si="77"/>
        <v>70.408295272984532</v>
      </c>
      <c r="X161" s="8">
        <f t="shared" si="78"/>
        <v>0.54411011408042831</v>
      </c>
      <c r="Y161" s="8">
        <f t="shared" si="79"/>
        <v>0.34853151609991573</v>
      </c>
      <c r="Z161" s="8">
        <f t="shared" si="80"/>
        <v>0.73968871206094089</v>
      </c>
      <c r="AA161" s="9">
        <f t="shared" si="81"/>
        <v>563.26636218387625</v>
      </c>
      <c r="AB161">
        <f t="shared" si="82"/>
        <v>890.48143572418178</v>
      </c>
      <c r="AC161">
        <f t="shared" si="83"/>
        <v>42.620358931045445</v>
      </c>
      <c r="AD161">
        <f t="shared" si="84"/>
        <v>74.458721461018143</v>
      </c>
      <c r="AE161">
        <f t="shared" si="85"/>
        <v>15.541278538981857</v>
      </c>
      <c r="AF161">
        <f t="shared" si="86"/>
        <v>5.7142882618129387E-2</v>
      </c>
      <c r="AG161">
        <f t="shared" si="87"/>
        <v>15.598421421599985</v>
      </c>
      <c r="AH161">
        <f t="shared" si="88"/>
        <v>220.31813755089746</v>
      </c>
    </row>
    <row r="162" spans="4:34" x14ac:dyDescent="0.25">
      <c r="D162" s="2">
        <f t="shared" si="61"/>
        <v>43831</v>
      </c>
      <c r="E162" s="8">
        <f t="shared" si="89"/>
        <v>0.66666666666666552</v>
      </c>
      <c r="F162" s="3">
        <f t="shared" si="62"/>
        <v>2458850.4166666665</v>
      </c>
      <c r="G162" s="4">
        <f t="shared" si="63"/>
        <v>0.2000114077116088</v>
      </c>
      <c r="I162">
        <f t="shared" si="64"/>
        <v>281.03112452929872</v>
      </c>
      <c r="J162">
        <f t="shared" si="65"/>
        <v>7557.7498286351984</v>
      </c>
      <c r="K162">
        <f t="shared" si="66"/>
        <v>1.6700221051875869E-2</v>
      </c>
      <c r="L162">
        <f t="shared" si="67"/>
        <v>-7.6735931492641032E-2</v>
      </c>
      <c r="M162">
        <f t="shared" si="68"/>
        <v>280.95438859780609</v>
      </c>
      <c r="N162">
        <f t="shared" si="69"/>
        <v>357.67309270370606</v>
      </c>
      <c r="O162">
        <f t="shared" si="70"/>
        <v>0.98331409812413517</v>
      </c>
      <c r="P162">
        <f t="shared" si="71"/>
        <v>280.94396735725041</v>
      </c>
      <c r="Q162">
        <f t="shared" si="72"/>
        <v>23.436690126903269</v>
      </c>
      <c r="R162">
        <f t="shared" si="73"/>
        <v>23.436325406528336</v>
      </c>
      <c r="S162">
        <f t="shared" si="60"/>
        <v>-78.098955873771899</v>
      </c>
      <c r="T162">
        <f t="shared" si="74"/>
        <v>-22.98538302343114</v>
      </c>
      <c r="U162">
        <f t="shared" si="75"/>
        <v>4.3023330205142235E-2</v>
      </c>
      <c r="V162">
        <f t="shared" si="76"/>
        <v>-3.5205227679392248</v>
      </c>
      <c r="W162">
        <f t="shared" si="77"/>
        <v>70.408658025696397</v>
      </c>
      <c r="X162" s="8">
        <f t="shared" si="78"/>
        <v>0.5441114741444022</v>
      </c>
      <c r="Y162" s="8">
        <f t="shared" si="79"/>
        <v>0.34853186851746776</v>
      </c>
      <c r="Z162" s="8">
        <f t="shared" si="80"/>
        <v>0.73969107977133663</v>
      </c>
      <c r="AA162" s="9">
        <f t="shared" si="81"/>
        <v>563.26926420557118</v>
      </c>
      <c r="AB162">
        <f t="shared" si="82"/>
        <v>896.47947723205903</v>
      </c>
      <c r="AC162">
        <f t="shared" si="83"/>
        <v>44.119869308014756</v>
      </c>
      <c r="AD162">
        <f t="shared" si="84"/>
        <v>75.210801864434131</v>
      </c>
      <c r="AE162">
        <f t="shared" si="85"/>
        <v>14.789198135565869</v>
      </c>
      <c r="AF162">
        <f t="shared" si="86"/>
        <v>6.009186836069047E-2</v>
      </c>
      <c r="AG162">
        <f t="shared" si="87"/>
        <v>14.849290003926559</v>
      </c>
      <c r="AH162">
        <f t="shared" si="88"/>
        <v>221.51750575080305</v>
      </c>
    </row>
    <row r="163" spans="4:34" x14ac:dyDescent="0.25">
      <c r="D163" s="2">
        <f t="shared" si="61"/>
        <v>43831</v>
      </c>
      <c r="E163" s="8">
        <f t="shared" si="89"/>
        <v>0.67083333333333217</v>
      </c>
      <c r="F163" s="3">
        <f t="shared" si="62"/>
        <v>2458850.4208333334</v>
      </c>
      <c r="G163" s="4">
        <f t="shared" si="63"/>
        <v>0.20001152178873088</v>
      </c>
      <c r="I163">
        <f t="shared" si="64"/>
        <v>281.03523139352637</v>
      </c>
      <c r="J163">
        <f t="shared" si="65"/>
        <v>7557.7539353032453</v>
      </c>
      <c r="K163">
        <f t="shared" si="66"/>
        <v>1.6700221047074627E-2</v>
      </c>
      <c r="L163">
        <f t="shared" si="67"/>
        <v>-7.6595961271455529E-2</v>
      </c>
      <c r="M163">
        <f t="shared" si="68"/>
        <v>280.95863543225494</v>
      </c>
      <c r="N163">
        <f t="shared" si="69"/>
        <v>357.67733934197349</v>
      </c>
      <c r="O163">
        <f t="shared" si="70"/>
        <v>0.9833140495675704</v>
      </c>
      <c r="P163">
        <f t="shared" si="71"/>
        <v>280.94821418907685</v>
      </c>
      <c r="Q163">
        <f t="shared" si="72"/>
        <v>23.436690125419791</v>
      </c>
      <c r="R163">
        <f t="shared" si="73"/>
        <v>23.436325414802617</v>
      </c>
      <c r="S163">
        <f t="shared" si="60"/>
        <v>-78.094358337673185</v>
      </c>
      <c r="T163">
        <f t="shared" si="74"/>
        <v>-22.985034637462878</v>
      </c>
      <c r="U163">
        <f t="shared" si="75"/>
        <v>4.3023330236385299E-2</v>
      </c>
      <c r="V163">
        <f t="shared" si="76"/>
        <v>-3.5224811692363178</v>
      </c>
      <c r="W163">
        <f t="shared" si="77"/>
        <v>70.409020913986694</v>
      </c>
      <c r="X163" s="8">
        <f t="shared" si="78"/>
        <v>0.54411283414530298</v>
      </c>
      <c r="Y163" s="8">
        <f t="shared" si="79"/>
        <v>0.34853222049533994</v>
      </c>
      <c r="Z163" s="8">
        <f t="shared" si="80"/>
        <v>0.73969344779526602</v>
      </c>
      <c r="AA163" s="9">
        <f t="shared" si="81"/>
        <v>563.27216731189355</v>
      </c>
      <c r="AB163">
        <f t="shared" si="82"/>
        <v>902.47751883076194</v>
      </c>
      <c r="AC163">
        <f t="shared" si="83"/>
        <v>45.619379707690484</v>
      </c>
      <c r="AD163">
        <f t="shared" si="84"/>
        <v>75.980766458312388</v>
      </c>
      <c r="AE163">
        <f t="shared" si="85"/>
        <v>14.019233541687612</v>
      </c>
      <c r="AF163">
        <f t="shared" si="86"/>
        <v>6.3412555143260427E-2</v>
      </c>
      <c r="AG163">
        <f t="shared" si="87"/>
        <v>14.082646096830873</v>
      </c>
      <c r="AH163">
        <f t="shared" si="88"/>
        <v>222.70047993910495</v>
      </c>
    </row>
    <row r="164" spans="4:34" x14ac:dyDescent="0.25">
      <c r="D164" s="2">
        <f t="shared" si="61"/>
        <v>43831</v>
      </c>
      <c r="E164" s="8">
        <f t="shared" si="89"/>
        <v>0.67499999999999882</v>
      </c>
      <c r="F164" s="3">
        <f t="shared" si="62"/>
        <v>2458850.4249999998</v>
      </c>
      <c r="G164" s="4">
        <f t="shared" si="63"/>
        <v>0.2000116358658402</v>
      </c>
      <c r="I164">
        <f t="shared" si="64"/>
        <v>281.03933825729564</v>
      </c>
      <c r="J164">
        <f t="shared" si="65"/>
        <v>7557.7580419708338</v>
      </c>
      <c r="K164">
        <f t="shared" si="66"/>
        <v>1.6700221042273384E-2</v>
      </c>
      <c r="L164">
        <f t="shared" si="67"/>
        <v>-7.6455990646895025E-2</v>
      </c>
      <c r="M164">
        <f t="shared" si="68"/>
        <v>280.96288226664876</v>
      </c>
      <c r="N164">
        <f t="shared" si="69"/>
        <v>357.68158598018726</v>
      </c>
      <c r="O164">
        <f t="shared" si="70"/>
        <v>0.98331400109966827</v>
      </c>
      <c r="P164">
        <f t="shared" si="71"/>
        <v>280.95246102084832</v>
      </c>
      <c r="Q164">
        <f t="shared" si="72"/>
        <v>23.436690123936312</v>
      </c>
      <c r="R164">
        <f t="shared" si="73"/>
        <v>23.436325423076905</v>
      </c>
      <c r="S164">
        <f t="shared" si="60"/>
        <v>-78.089760825353792</v>
      </c>
      <c r="T164">
        <f t="shared" si="74"/>
        <v>-22.984686118878507</v>
      </c>
      <c r="U164">
        <f t="shared" si="75"/>
        <v>4.3023330267628397E-2</v>
      </c>
      <c r="V164">
        <f t="shared" si="76"/>
        <v>-3.5244394792352556</v>
      </c>
      <c r="W164">
        <f t="shared" si="77"/>
        <v>70.40938393776851</v>
      </c>
      <c r="X164" s="8">
        <f t="shared" si="78"/>
        <v>0.54411419408280226</v>
      </c>
      <c r="Y164" s="8">
        <f t="shared" si="79"/>
        <v>0.34853257203344529</v>
      </c>
      <c r="Z164" s="8">
        <f t="shared" si="80"/>
        <v>0.73969581613215918</v>
      </c>
      <c r="AA164" s="9">
        <f t="shared" si="81"/>
        <v>563.27507150214808</v>
      </c>
      <c r="AB164">
        <f t="shared" si="82"/>
        <v>908.475560520763</v>
      </c>
      <c r="AC164">
        <f t="shared" si="83"/>
        <v>47.118890130190749</v>
      </c>
      <c r="AD164">
        <f t="shared" si="84"/>
        <v>76.768044727953097</v>
      </c>
      <c r="AE164">
        <f t="shared" si="85"/>
        <v>13.231955272046903</v>
      </c>
      <c r="AF164">
        <f t="shared" si="86"/>
        <v>6.7173858439106976E-2</v>
      </c>
      <c r="AG164">
        <f t="shared" si="87"/>
        <v>13.29912913048601</v>
      </c>
      <c r="AH164">
        <f t="shared" si="88"/>
        <v>223.86728350986419</v>
      </c>
    </row>
    <row r="165" spans="4:34" x14ac:dyDescent="0.25">
      <c r="D165" s="2">
        <f t="shared" si="61"/>
        <v>43831</v>
      </c>
      <c r="E165" s="8">
        <f t="shared" si="89"/>
        <v>0.67916666666666548</v>
      </c>
      <c r="F165" s="3">
        <f t="shared" si="62"/>
        <v>2458850.4291666667</v>
      </c>
      <c r="G165" s="4">
        <f t="shared" si="63"/>
        <v>0.20001174994296228</v>
      </c>
      <c r="I165">
        <f t="shared" si="64"/>
        <v>281.04344512152511</v>
      </c>
      <c r="J165">
        <f t="shared" si="65"/>
        <v>7557.7621486388807</v>
      </c>
      <c r="K165">
        <f t="shared" si="66"/>
        <v>1.6700221037472145E-2</v>
      </c>
      <c r="L165">
        <f t="shared" si="67"/>
        <v>-7.6316019588643161E-2</v>
      </c>
      <c r="M165">
        <f t="shared" si="68"/>
        <v>280.96712910193645</v>
      </c>
      <c r="N165">
        <f t="shared" si="69"/>
        <v>357.68583261929234</v>
      </c>
      <c r="O165">
        <f t="shared" si="70"/>
        <v>0.98331395272041877</v>
      </c>
      <c r="P165">
        <f t="shared" si="71"/>
        <v>280.95670785351371</v>
      </c>
      <c r="Q165">
        <f t="shared" si="72"/>
        <v>23.436690122452834</v>
      </c>
      <c r="R165">
        <f t="shared" si="73"/>
        <v>23.436325431351197</v>
      </c>
      <c r="S165">
        <f t="shared" si="60"/>
        <v>-78.085163335795016</v>
      </c>
      <c r="T165">
        <f t="shared" si="74"/>
        <v>-22.984337467603034</v>
      </c>
      <c r="U165">
        <f t="shared" si="75"/>
        <v>4.3023330298871502E-2</v>
      </c>
      <c r="V165">
        <f t="shared" si="76"/>
        <v>-3.5263976983365724</v>
      </c>
      <c r="W165">
        <f t="shared" si="77"/>
        <v>70.409747097117005</v>
      </c>
      <c r="X165" s="8">
        <f t="shared" si="78"/>
        <v>0.54411555395717814</v>
      </c>
      <c r="Y165" s="8">
        <f t="shared" si="79"/>
        <v>0.34853292313185313</v>
      </c>
      <c r="Z165" s="8">
        <f t="shared" si="80"/>
        <v>0.73969818478250315</v>
      </c>
      <c r="AA165" s="9">
        <f t="shared" si="81"/>
        <v>563.27797677693604</v>
      </c>
      <c r="AB165">
        <f t="shared" si="82"/>
        <v>914.47360230166169</v>
      </c>
      <c r="AC165">
        <f t="shared" si="83"/>
        <v>48.618400575415421</v>
      </c>
      <c r="AD165">
        <f t="shared" si="84"/>
        <v>77.57207590482615</v>
      </c>
      <c r="AE165">
        <f t="shared" si="85"/>
        <v>12.42792409517385</v>
      </c>
      <c r="AF165">
        <f t="shared" si="86"/>
        <v>7.1462835608627165E-2</v>
      </c>
      <c r="AG165">
        <f t="shared" si="87"/>
        <v>12.499386930782478</v>
      </c>
      <c r="AH165">
        <f t="shared" si="88"/>
        <v>225.01816997597135</v>
      </c>
    </row>
    <row r="166" spans="4:34" x14ac:dyDescent="0.25">
      <c r="D166" s="2">
        <f t="shared" si="61"/>
        <v>43831</v>
      </c>
      <c r="E166" s="8">
        <f t="shared" si="89"/>
        <v>0.68333333333333213</v>
      </c>
      <c r="F166" s="3">
        <f t="shared" si="62"/>
        <v>2458850.4333333331</v>
      </c>
      <c r="G166" s="4">
        <f t="shared" si="63"/>
        <v>0.20001186402007162</v>
      </c>
      <c r="I166">
        <f t="shared" si="64"/>
        <v>281.04755198529529</v>
      </c>
      <c r="J166">
        <f t="shared" si="65"/>
        <v>7557.7662553064711</v>
      </c>
      <c r="K166">
        <f t="shared" si="66"/>
        <v>1.6700221032670902E-2</v>
      </c>
      <c r="L166">
        <f t="shared" si="67"/>
        <v>-7.617604812849206E-2</v>
      </c>
      <c r="M166">
        <f t="shared" si="68"/>
        <v>280.97137593716678</v>
      </c>
      <c r="N166">
        <f t="shared" si="69"/>
        <v>357.69007925834285</v>
      </c>
      <c r="O166">
        <f t="shared" si="70"/>
        <v>0.98331390442983291</v>
      </c>
      <c r="P166">
        <f t="shared" si="71"/>
        <v>280.9609546861218</v>
      </c>
      <c r="Q166">
        <f t="shared" si="72"/>
        <v>23.436690120969356</v>
      </c>
      <c r="R166">
        <f t="shared" si="73"/>
        <v>23.436325439625495</v>
      </c>
      <c r="S166">
        <f t="shared" si="60"/>
        <v>-78.080565870035116</v>
      </c>
      <c r="T166">
        <f t="shared" si="74"/>
        <v>-22.983988683717456</v>
      </c>
      <c r="U166">
        <f t="shared" si="75"/>
        <v>4.3023330330114636E-2</v>
      </c>
      <c r="V166">
        <f t="shared" si="76"/>
        <v>-3.5283558260666372</v>
      </c>
      <c r="W166">
        <f t="shared" si="77"/>
        <v>70.410110391944855</v>
      </c>
      <c r="X166" s="8">
        <f t="shared" si="78"/>
        <v>0.5441169137681019</v>
      </c>
      <c r="Y166" s="8">
        <f t="shared" si="79"/>
        <v>0.34853327379047727</v>
      </c>
      <c r="Z166" s="8">
        <f t="shared" si="80"/>
        <v>0.73970055374572652</v>
      </c>
      <c r="AA166" s="9">
        <f t="shared" si="81"/>
        <v>563.28088313555884</v>
      </c>
      <c r="AB166">
        <f t="shared" si="82"/>
        <v>920.47164417393162</v>
      </c>
      <c r="AC166">
        <f t="shared" si="83"/>
        <v>50.117911043482906</v>
      </c>
      <c r="AD166">
        <f t="shared" si="84"/>
        <v>78.392309637221757</v>
      </c>
      <c r="AE166">
        <f t="shared" si="85"/>
        <v>11.607690362778243</v>
      </c>
      <c r="AF166">
        <f t="shared" si="86"/>
        <v>7.6390809702786736E-2</v>
      </c>
      <c r="AG166">
        <f t="shared" si="87"/>
        <v>11.684081172481029</v>
      </c>
      <c r="AH166">
        <f t="shared" si="88"/>
        <v>226.15342031005039</v>
      </c>
    </row>
    <row r="167" spans="4:34" x14ac:dyDescent="0.25">
      <c r="D167" s="2">
        <f t="shared" si="61"/>
        <v>43831</v>
      </c>
      <c r="E167" s="8">
        <f t="shared" si="89"/>
        <v>0.68749999999999878</v>
      </c>
      <c r="F167" s="3">
        <f t="shared" si="62"/>
        <v>2458850.4375</v>
      </c>
      <c r="G167" s="4">
        <f t="shared" si="63"/>
        <v>0.2000119780971937</v>
      </c>
      <c r="I167">
        <f t="shared" si="64"/>
        <v>281.05165884952294</v>
      </c>
      <c r="J167">
        <f t="shared" si="65"/>
        <v>7557.7703619745189</v>
      </c>
      <c r="K167">
        <f t="shared" si="66"/>
        <v>1.6700221027869659E-2</v>
      </c>
      <c r="L167">
        <f t="shared" si="67"/>
        <v>-7.6036076236180666E-2</v>
      </c>
      <c r="M167">
        <f t="shared" si="68"/>
        <v>280.97562277328677</v>
      </c>
      <c r="N167">
        <f t="shared" si="69"/>
        <v>357.69432589828284</v>
      </c>
      <c r="O167">
        <f t="shared" si="70"/>
        <v>0.98331385622789991</v>
      </c>
      <c r="P167">
        <f t="shared" si="71"/>
        <v>280.96520151961965</v>
      </c>
      <c r="Q167">
        <f t="shared" si="72"/>
        <v>23.436690119485878</v>
      </c>
      <c r="R167">
        <f t="shared" si="73"/>
        <v>23.436325447899797</v>
      </c>
      <c r="S167">
        <f t="shared" si="60"/>
        <v>-78.075968427057362</v>
      </c>
      <c r="T167">
        <f t="shared" si="74"/>
        <v>-22.98363976714688</v>
      </c>
      <c r="U167">
        <f t="shared" si="75"/>
        <v>4.3023330361357776E-2</v>
      </c>
      <c r="V167">
        <f t="shared" si="76"/>
        <v>-3.5303138628251225</v>
      </c>
      <c r="W167">
        <f t="shared" si="77"/>
        <v>70.410473822327134</v>
      </c>
      <c r="X167" s="8">
        <f t="shared" si="78"/>
        <v>0.54411827351585074</v>
      </c>
      <c r="Y167" s="8">
        <f t="shared" si="79"/>
        <v>0.34853362400938648</v>
      </c>
      <c r="Z167" s="8">
        <f t="shared" si="80"/>
        <v>0.739702923022315</v>
      </c>
      <c r="AA167" s="9">
        <f t="shared" si="81"/>
        <v>563.28379057861707</v>
      </c>
      <c r="AB167">
        <f t="shared" si="82"/>
        <v>926.4696861371732</v>
      </c>
      <c r="AC167">
        <f t="shared" si="83"/>
        <v>51.6174215342933</v>
      </c>
      <c r="AD167">
        <f t="shared" si="84"/>
        <v>79.228206543522887</v>
      </c>
      <c r="AE167">
        <f t="shared" si="85"/>
        <v>10.771793456477113</v>
      </c>
      <c r="AF167">
        <f t="shared" si="86"/>
        <v>8.210201284463331E-2</v>
      </c>
      <c r="AG167">
        <f t="shared" si="87"/>
        <v>10.853895469321746</v>
      </c>
      <c r="AH167">
        <f t="shared" si="88"/>
        <v>227.27334042043631</v>
      </c>
    </row>
    <row r="168" spans="4:34" x14ac:dyDescent="0.25">
      <c r="D168" s="2">
        <f t="shared" si="61"/>
        <v>43831</v>
      </c>
      <c r="E168" s="8">
        <f t="shared" si="89"/>
        <v>0.69166666666666543</v>
      </c>
      <c r="F168" s="3">
        <f t="shared" si="62"/>
        <v>2458850.4416666669</v>
      </c>
      <c r="G168" s="4">
        <f t="shared" si="63"/>
        <v>0.20001209217431579</v>
      </c>
      <c r="I168">
        <f t="shared" si="64"/>
        <v>281.05576571375241</v>
      </c>
      <c r="J168">
        <f t="shared" si="65"/>
        <v>7557.7744686425658</v>
      </c>
      <c r="K168">
        <f t="shared" si="66"/>
        <v>1.670022102306842E-2</v>
      </c>
      <c r="L168">
        <f t="shared" si="67"/>
        <v>-7.5896103928015698E-2</v>
      </c>
      <c r="M168">
        <f t="shared" si="68"/>
        <v>280.97986960982439</v>
      </c>
      <c r="N168">
        <f t="shared" si="69"/>
        <v>357.69857253863756</v>
      </c>
      <c r="O168">
        <f t="shared" si="70"/>
        <v>0.98331380811462565</v>
      </c>
      <c r="P168">
        <f t="shared" si="71"/>
        <v>280.9694483535352</v>
      </c>
      <c r="Q168">
        <f t="shared" si="72"/>
        <v>23.436690118002399</v>
      </c>
      <c r="R168">
        <f t="shared" si="73"/>
        <v>23.436325456174107</v>
      </c>
      <c r="S168">
        <f t="shared" si="60"/>
        <v>-78.071371007381245</v>
      </c>
      <c r="T168">
        <f t="shared" si="74"/>
        <v>-22.983290717932963</v>
      </c>
      <c r="U168">
        <f t="shared" si="75"/>
        <v>4.3023330392600964E-2</v>
      </c>
      <c r="V168">
        <f t="shared" si="76"/>
        <v>-3.532271808358153</v>
      </c>
      <c r="W168">
        <f t="shared" si="77"/>
        <v>70.410837388217487</v>
      </c>
      <c r="X168" s="8">
        <f t="shared" si="78"/>
        <v>0.54411963320024881</v>
      </c>
      <c r="Y168" s="8">
        <f t="shared" si="79"/>
        <v>0.34853397378853357</v>
      </c>
      <c r="Z168" s="8">
        <f t="shared" si="80"/>
        <v>0.73970529261196405</v>
      </c>
      <c r="AA168" s="9">
        <f t="shared" si="81"/>
        <v>563.2866991057399</v>
      </c>
      <c r="AB168">
        <f t="shared" si="82"/>
        <v>932.46772819164005</v>
      </c>
      <c r="AC168">
        <f t="shared" si="83"/>
        <v>53.116932047910012</v>
      </c>
      <c r="AD168">
        <f t="shared" si="84"/>
        <v>80.079238658043735</v>
      </c>
      <c r="AE168">
        <f t="shared" si="85"/>
        <v>9.9207613419562648</v>
      </c>
      <c r="AF168">
        <f t="shared" si="86"/>
        <v>8.8785935089156609E-2</v>
      </c>
      <c r="AG168">
        <f t="shared" si="87"/>
        <v>10.009547277045421</v>
      </c>
      <c r="AH168">
        <f t="shared" si="88"/>
        <v>228.37825877386928</v>
      </c>
    </row>
    <row r="169" spans="4:34" x14ac:dyDescent="0.25">
      <c r="D169" s="2">
        <f t="shared" si="61"/>
        <v>43831</v>
      </c>
      <c r="E169" s="8">
        <f t="shared" si="89"/>
        <v>0.69583333333333208</v>
      </c>
      <c r="F169" s="3">
        <f t="shared" si="62"/>
        <v>2458850.4458333333</v>
      </c>
      <c r="G169" s="4">
        <f t="shared" si="63"/>
        <v>0.2000122062514251</v>
      </c>
      <c r="I169">
        <f t="shared" si="64"/>
        <v>281.05987257752167</v>
      </c>
      <c r="J169">
        <f t="shared" si="65"/>
        <v>7557.7785753101543</v>
      </c>
      <c r="K169">
        <f t="shared" si="66"/>
        <v>1.6700221018267177E-2</v>
      </c>
      <c r="L169">
        <f t="shared" si="67"/>
        <v>-7.5756131220414968E-2</v>
      </c>
      <c r="M169">
        <f t="shared" si="68"/>
        <v>280.98411644630124</v>
      </c>
      <c r="N169">
        <f t="shared" si="69"/>
        <v>357.70281917893408</v>
      </c>
      <c r="O169">
        <f t="shared" si="70"/>
        <v>0.98331376009001559</v>
      </c>
      <c r="P169">
        <f t="shared" si="71"/>
        <v>280.97369518739004</v>
      </c>
      <c r="Q169">
        <f t="shared" si="72"/>
        <v>23.436690116518921</v>
      </c>
      <c r="R169">
        <f t="shared" si="73"/>
        <v>23.436325464448419</v>
      </c>
      <c r="S169">
        <f t="shared" si="60"/>
        <v>-78.06677361153325</v>
      </c>
      <c r="T169">
        <f t="shared" si="74"/>
        <v>-22.982941536117934</v>
      </c>
      <c r="U169">
        <f t="shared" si="75"/>
        <v>4.3023330423844146E-2</v>
      </c>
      <c r="V169">
        <f t="shared" si="76"/>
        <v>-3.5342296624094129</v>
      </c>
      <c r="W169">
        <f t="shared" si="77"/>
        <v>70.411201089568991</v>
      </c>
      <c r="X169" s="8">
        <f t="shared" si="78"/>
        <v>0.5441209928211177</v>
      </c>
      <c r="Y169" s="8">
        <f t="shared" si="79"/>
        <v>0.34853432312787047</v>
      </c>
      <c r="Z169" s="8">
        <f t="shared" si="80"/>
        <v>0.73970766251436493</v>
      </c>
      <c r="AA169" s="9">
        <f t="shared" si="81"/>
        <v>563.28960871655192</v>
      </c>
      <c r="AB169">
        <f t="shared" si="82"/>
        <v>938.46577033758876</v>
      </c>
      <c r="AC169">
        <f t="shared" si="83"/>
        <v>54.616442584397191</v>
      </c>
      <c r="AD169">
        <f t="shared" si="84"/>
        <v>80.944889776038934</v>
      </c>
      <c r="AE169">
        <f t="shared" si="85"/>
        <v>9.0551102239610657</v>
      </c>
      <c r="AF169">
        <f t="shared" si="86"/>
        <v>9.6695137830609956E-2</v>
      </c>
      <c r="AG169">
        <f t="shared" si="87"/>
        <v>9.1518053617916753</v>
      </c>
      <c r="AH169">
        <f t="shared" si="88"/>
        <v>229.46852417245461</v>
      </c>
    </row>
    <row r="170" spans="4:34" x14ac:dyDescent="0.25">
      <c r="D170" s="2">
        <f t="shared" si="61"/>
        <v>43831</v>
      </c>
      <c r="E170" s="8">
        <f t="shared" si="89"/>
        <v>0.69999999999999873</v>
      </c>
      <c r="F170" s="3">
        <f t="shared" si="62"/>
        <v>2458850.4500000002</v>
      </c>
      <c r="G170" s="4">
        <f t="shared" si="63"/>
        <v>0.20001232032854718</v>
      </c>
      <c r="I170">
        <f t="shared" si="64"/>
        <v>281.06397944175114</v>
      </c>
      <c r="J170">
        <f t="shared" si="65"/>
        <v>7557.7826819782013</v>
      </c>
      <c r="K170">
        <f t="shared" si="66"/>
        <v>1.6700221013465934E-2</v>
      </c>
      <c r="L170">
        <f t="shared" si="67"/>
        <v>-7.5616158082839613E-2</v>
      </c>
      <c r="M170">
        <f t="shared" si="68"/>
        <v>280.98836328366832</v>
      </c>
      <c r="N170">
        <f t="shared" si="69"/>
        <v>357.70706582011826</v>
      </c>
      <c r="O170">
        <f t="shared" si="70"/>
        <v>0.9833137121540596</v>
      </c>
      <c r="P170">
        <f t="shared" si="71"/>
        <v>280.97794202213515</v>
      </c>
      <c r="Q170">
        <f t="shared" si="72"/>
        <v>23.436690115035443</v>
      </c>
      <c r="R170">
        <f t="shared" si="73"/>
        <v>23.436325472722739</v>
      </c>
      <c r="S170">
        <f t="shared" si="60"/>
        <v>-78.062176238492341</v>
      </c>
      <c r="T170">
        <f t="shared" si="74"/>
        <v>-22.982592221626504</v>
      </c>
      <c r="U170">
        <f t="shared" si="75"/>
        <v>4.3023330455087369E-2</v>
      </c>
      <c r="V170">
        <f t="shared" si="76"/>
        <v>-3.5361874253808656</v>
      </c>
      <c r="W170">
        <f t="shared" si="77"/>
        <v>70.411564926457103</v>
      </c>
      <c r="X170" s="8">
        <f t="shared" si="78"/>
        <v>0.54412235237873674</v>
      </c>
      <c r="Y170" s="8">
        <f t="shared" si="79"/>
        <v>0.34853467202746702</v>
      </c>
      <c r="Z170" s="8">
        <f t="shared" si="80"/>
        <v>0.73971003273000646</v>
      </c>
      <c r="AA170" s="9">
        <f t="shared" si="81"/>
        <v>563.29251941165683</v>
      </c>
      <c r="AB170">
        <f t="shared" si="82"/>
        <v>944.46381257461735</v>
      </c>
      <c r="AC170">
        <f t="shared" si="83"/>
        <v>56.115953143654338</v>
      </c>
      <c r="AD170">
        <f t="shared" si="84"/>
        <v>81.824655706554282</v>
      </c>
      <c r="AE170">
        <f t="shared" si="85"/>
        <v>8.1753442934457183</v>
      </c>
      <c r="AF170">
        <f t="shared" si="86"/>
        <v>0.10617106720669928</v>
      </c>
      <c r="AG170">
        <f t="shared" si="87"/>
        <v>8.281515360652417</v>
      </c>
      <c r="AH170">
        <f t="shared" si="88"/>
        <v>230.54450369041643</v>
      </c>
    </row>
    <row r="171" spans="4:34" x14ac:dyDescent="0.25">
      <c r="D171" s="2">
        <f t="shared" si="61"/>
        <v>43831</v>
      </c>
      <c r="E171" s="8">
        <f t="shared" si="89"/>
        <v>0.70416666666666539</v>
      </c>
      <c r="F171" s="3">
        <f t="shared" si="62"/>
        <v>2458850.4541666666</v>
      </c>
      <c r="G171" s="4">
        <f t="shared" si="63"/>
        <v>0.20001243440565653</v>
      </c>
      <c r="I171">
        <f t="shared" si="64"/>
        <v>281.06808630552041</v>
      </c>
      <c r="J171">
        <f t="shared" si="65"/>
        <v>7557.7867886457916</v>
      </c>
      <c r="K171">
        <f t="shared" si="66"/>
        <v>1.6700221008664695E-2</v>
      </c>
      <c r="L171">
        <f t="shared" si="67"/>
        <v>-7.5476184547248804E-2</v>
      </c>
      <c r="M171">
        <f t="shared" si="68"/>
        <v>280.99261012097315</v>
      </c>
      <c r="N171">
        <f t="shared" si="69"/>
        <v>357.71131246124423</v>
      </c>
      <c r="O171">
        <f t="shared" si="70"/>
        <v>0.98331366430676814</v>
      </c>
      <c r="P171">
        <f t="shared" si="71"/>
        <v>280.98218885681808</v>
      </c>
      <c r="Q171">
        <f t="shared" si="72"/>
        <v>23.436690113551965</v>
      </c>
      <c r="R171">
        <f t="shared" si="73"/>
        <v>23.436325480997066</v>
      </c>
      <c r="S171">
        <f t="shared" si="60"/>
        <v>-78.057578889298128</v>
      </c>
      <c r="T171">
        <f t="shared" si="74"/>
        <v>-22.982242774539902</v>
      </c>
      <c r="U171">
        <f t="shared" si="75"/>
        <v>4.3023330486330599E-2</v>
      </c>
      <c r="V171">
        <f t="shared" si="76"/>
        <v>-3.5381450967979879</v>
      </c>
      <c r="W171">
        <f t="shared" si="77"/>
        <v>70.411928898794258</v>
      </c>
      <c r="X171" s="8">
        <f t="shared" si="78"/>
        <v>0.54412371187277642</v>
      </c>
      <c r="Y171" s="8">
        <f t="shared" si="79"/>
        <v>0.34853502048723684</v>
      </c>
      <c r="Z171" s="8">
        <f t="shared" si="80"/>
        <v>0.739712403258316</v>
      </c>
      <c r="AA171" s="9">
        <f t="shared" si="81"/>
        <v>563.29543119035407</v>
      </c>
      <c r="AB171">
        <f t="shared" si="82"/>
        <v>950.46185490320022</v>
      </c>
      <c r="AC171">
        <f t="shared" si="83"/>
        <v>57.615463725800055</v>
      </c>
      <c r="AD171">
        <f t="shared" si="84"/>
        <v>82.71804444165096</v>
      </c>
      <c r="AE171">
        <f t="shared" si="85"/>
        <v>7.2819555583490398</v>
      </c>
      <c r="AF171">
        <f t="shared" si="86"/>
        <v>0.11768132596342946</v>
      </c>
      <c r="AG171">
        <f t="shared" si="87"/>
        <v>7.3996368843124696</v>
      </c>
      <c r="AH171">
        <f t="shared" si="88"/>
        <v>231.60658077379577</v>
      </c>
    </row>
    <row r="172" spans="4:34" x14ac:dyDescent="0.25">
      <c r="D172" s="2">
        <f t="shared" si="61"/>
        <v>43831</v>
      </c>
      <c r="E172" s="8">
        <f t="shared" si="89"/>
        <v>0.70833333333333204</v>
      </c>
      <c r="F172" s="3">
        <f t="shared" si="62"/>
        <v>2458850.4583333335</v>
      </c>
      <c r="G172" s="4">
        <f t="shared" si="63"/>
        <v>0.20001254848277861</v>
      </c>
      <c r="I172">
        <f t="shared" si="64"/>
        <v>281.07219316974897</v>
      </c>
      <c r="J172">
        <f t="shared" si="65"/>
        <v>7557.7908953138385</v>
      </c>
      <c r="K172">
        <f t="shared" si="66"/>
        <v>1.6700221003863452E-2</v>
      </c>
      <c r="L172">
        <f t="shared" si="67"/>
        <v>-7.5336210583381052E-2</v>
      </c>
      <c r="M172">
        <f t="shared" si="68"/>
        <v>280.9968569591656</v>
      </c>
      <c r="N172">
        <f t="shared" si="69"/>
        <v>357.71555910325515</v>
      </c>
      <c r="O172">
        <f t="shared" si="70"/>
        <v>0.98331361654813143</v>
      </c>
      <c r="P172">
        <f t="shared" si="71"/>
        <v>280.98643569238874</v>
      </c>
      <c r="Q172">
        <f t="shared" si="72"/>
        <v>23.436690112068487</v>
      </c>
      <c r="R172">
        <f t="shared" si="73"/>
        <v>23.436325489271397</v>
      </c>
      <c r="S172">
        <f t="shared" si="60"/>
        <v>-78.052981562930796</v>
      </c>
      <c r="T172">
        <f t="shared" si="74"/>
        <v>-22.981893194782867</v>
      </c>
      <c r="U172">
        <f t="shared" si="75"/>
        <v>4.3023330517573857E-2</v>
      </c>
      <c r="V172">
        <f t="shared" si="76"/>
        <v>-3.5401026770612591</v>
      </c>
      <c r="W172">
        <f t="shared" si="77"/>
        <v>70.412293006655915</v>
      </c>
      <c r="X172" s="8">
        <f t="shared" si="78"/>
        <v>0.54412507130351473</v>
      </c>
      <c r="Y172" s="8">
        <f t="shared" si="79"/>
        <v>0.34853536850724831</v>
      </c>
      <c r="Z172" s="8">
        <f t="shared" si="80"/>
        <v>0.73971477409978115</v>
      </c>
      <c r="AA172" s="9">
        <f t="shared" si="81"/>
        <v>563.29834405324732</v>
      </c>
      <c r="AB172">
        <f t="shared" si="82"/>
        <v>956.45989732293697</v>
      </c>
      <c r="AC172">
        <f t="shared" si="83"/>
        <v>59.114974330734242</v>
      </c>
      <c r="AD172">
        <f t="shared" si="84"/>
        <v>83.624576248088829</v>
      </c>
      <c r="AE172">
        <f t="shared" si="85"/>
        <v>6.3754237519111712</v>
      </c>
      <c r="AF172">
        <f t="shared" si="86"/>
        <v>0.13187308009543111</v>
      </c>
      <c r="AG172">
        <f t="shared" si="87"/>
        <v>6.5072968320066025</v>
      </c>
      <c r="AH172">
        <f t="shared" si="88"/>
        <v>232.65515350380304</v>
      </c>
    </row>
    <row r="173" spans="4:34" x14ac:dyDescent="0.25">
      <c r="D173" s="2">
        <f t="shared" si="61"/>
        <v>43831</v>
      </c>
      <c r="E173" s="8">
        <f t="shared" si="89"/>
        <v>0.71249999999999869</v>
      </c>
      <c r="F173" s="3">
        <f t="shared" si="62"/>
        <v>2458850.4624999999</v>
      </c>
      <c r="G173" s="4">
        <f t="shared" si="63"/>
        <v>0.20001266255988795</v>
      </c>
      <c r="I173">
        <f t="shared" si="64"/>
        <v>281.07630003352006</v>
      </c>
      <c r="J173">
        <f t="shared" si="65"/>
        <v>7557.795001981428</v>
      </c>
      <c r="K173">
        <f t="shared" si="66"/>
        <v>1.670022099906221E-2</v>
      </c>
      <c r="L173">
        <f t="shared" si="67"/>
        <v>-7.519623622302915E-2</v>
      </c>
      <c r="M173">
        <f t="shared" si="68"/>
        <v>281.00110379729705</v>
      </c>
      <c r="N173">
        <f t="shared" si="69"/>
        <v>357.71980574520512</v>
      </c>
      <c r="O173">
        <f t="shared" si="70"/>
        <v>0.98331356887816002</v>
      </c>
      <c r="P173">
        <f t="shared" si="71"/>
        <v>280.99068252789846</v>
      </c>
      <c r="Q173">
        <f t="shared" si="72"/>
        <v>23.436690110585008</v>
      </c>
      <c r="R173">
        <f t="shared" si="73"/>
        <v>23.436325497545731</v>
      </c>
      <c r="S173">
        <f t="shared" si="60"/>
        <v>-78.048384260425792</v>
      </c>
      <c r="T173">
        <f t="shared" si="74"/>
        <v>-22.981543482436393</v>
      </c>
      <c r="U173">
        <f t="shared" si="75"/>
        <v>4.3023330548817115E-2</v>
      </c>
      <c r="V173">
        <f t="shared" si="76"/>
        <v>-3.5420601656981106</v>
      </c>
      <c r="W173">
        <f t="shared" si="77"/>
        <v>70.412657249954734</v>
      </c>
      <c r="X173" s="8">
        <f t="shared" si="78"/>
        <v>0.54412643067062372</v>
      </c>
      <c r="Y173" s="8">
        <f t="shared" si="79"/>
        <v>0.34853571608741613</v>
      </c>
      <c r="Z173" s="8">
        <f t="shared" si="80"/>
        <v>0.73971714525383137</v>
      </c>
      <c r="AA173" s="9">
        <f t="shared" si="81"/>
        <v>563.30125799963787</v>
      </c>
      <c r="AB173">
        <f t="shared" si="82"/>
        <v>962.45793983430008</v>
      </c>
      <c r="AC173">
        <f t="shared" si="83"/>
        <v>60.614484958575019</v>
      </c>
      <c r="AD173">
        <f t="shared" si="84"/>
        <v>84.543783690715728</v>
      </c>
      <c r="AE173">
        <f t="shared" si="85"/>
        <v>5.4562163092842724</v>
      </c>
      <c r="AF173">
        <f t="shared" si="86"/>
        <v>0.14965435128021648</v>
      </c>
      <c r="AG173">
        <f t="shared" si="87"/>
        <v>5.6058706605644888</v>
      </c>
      <c r="AH173">
        <f t="shared" si="88"/>
        <v>233.6906330237137</v>
      </c>
    </row>
    <row r="174" spans="4:34" x14ac:dyDescent="0.25">
      <c r="D174" s="2">
        <f t="shared" si="61"/>
        <v>43831</v>
      </c>
      <c r="E174" s="8">
        <f t="shared" si="89"/>
        <v>0.71666666666666534</v>
      </c>
      <c r="F174" s="3">
        <f t="shared" si="62"/>
        <v>2458850.4666666668</v>
      </c>
      <c r="G174" s="4">
        <f t="shared" si="63"/>
        <v>0.20001277663701</v>
      </c>
      <c r="I174">
        <f t="shared" si="64"/>
        <v>281.08040689774771</v>
      </c>
      <c r="J174">
        <f t="shared" si="65"/>
        <v>7557.7991086494758</v>
      </c>
      <c r="K174">
        <f t="shared" si="66"/>
        <v>1.670022099426097E-2</v>
      </c>
      <c r="L174">
        <f t="shared" si="67"/>
        <v>-7.5056261435820448E-2</v>
      </c>
      <c r="M174">
        <f t="shared" si="68"/>
        <v>281.0053506363119</v>
      </c>
      <c r="N174">
        <f t="shared" si="69"/>
        <v>357.72405238804004</v>
      </c>
      <c r="O174">
        <f t="shared" si="70"/>
        <v>0.98331352129684346</v>
      </c>
      <c r="P174">
        <f t="shared" si="71"/>
        <v>280.99492936429164</v>
      </c>
      <c r="Q174">
        <f t="shared" si="72"/>
        <v>23.43669010910153</v>
      </c>
      <c r="R174">
        <f t="shared" si="73"/>
        <v>23.436325505820072</v>
      </c>
      <c r="S174">
        <f t="shared" si="60"/>
        <v>-78.043786980769326</v>
      </c>
      <c r="T174">
        <f t="shared" si="74"/>
        <v>-22.981193637425609</v>
      </c>
      <c r="U174">
        <f t="shared" si="75"/>
        <v>4.3023330580060422E-2</v>
      </c>
      <c r="V174">
        <f t="shared" si="76"/>
        <v>-3.5440175631076549</v>
      </c>
      <c r="W174">
        <f t="shared" si="77"/>
        <v>70.413021628765776</v>
      </c>
      <c r="X174" s="8">
        <f t="shared" si="78"/>
        <v>0.54412778997438038</v>
      </c>
      <c r="Y174" s="8">
        <f t="shared" si="79"/>
        <v>0.34853606322780878</v>
      </c>
      <c r="Z174" s="8">
        <f t="shared" si="80"/>
        <v>0.73971951672095204</v>
      </c>
      <c r="AA174" s="9">
        <f t="shared" si="81"/>
        <v>563.30417303012621</v>
      </c>
      <c r="AB174">
        <f t="shared" si="82"/>
        <v>968.45598243689051</v>
      </c>
      <c r="AC174">
        <f t="shared" si="83"/>
        <v>62.113995609222627</v>
      </c>
      <c r="AD174">
        <f t="shared" si="84"/>
        <v>85.475211592503555</v>
      </c>
      <c r="AE174">
        <f t="shared" si="85"/>
        <v>4.5247884074964446</v>
      </c>
      <c r="AF174">
        <f t="shared" si="86"/>
        <v>0.17233685896881432</v>
      </c>
      <c r="AG174">
        <f t="shared" si="87"/>
        <v>4.6971252664652585</v>
      </c>
      <c r="AH174">
        <f t="shared" si="88"/>
        <v>234.71344212703809</v>
      </c>
    </row>
    <row r="175" spans="4:34" x14ac:dyDescent="0.25">
      <c r="D175" s="2">
        <f t="shared" si="61"/>
        <v>43831</v>
      </c>
      <c r="E175" s="8">
        <f t="shared" si="89"/>
        <v>0.72083333333333199</v>
      </c>
      <c r="F175" s="3">
        <f t="shared" si="62"/>
        <v>2458850.4708333332</v>
      </c>
      <c r="G175" s="4">
        <f t="shared" si="63"/>
        <v>0.20001289071411935</v>
      </c>
      <c r="I175">
        <f t="shared" si="64"/>
        <v>281.08451376151697</v>
      </c>
      <c r="J175">
        <f t="shared" si="65"/>
        <v>7557.8032153170634</v>
      </c>
      <c r="K175">
        <f t="shared" si="66"/>
        <v>1.6700220989459728E-2</v>
      </c>
      <c r="L175">
        <f t="shared" si="67"/>
        <v>-7.4916286253769962E-2</v>
      </c>
      <c r="M175">
        <f t="shared" si="68"/>
        <v>281.00959747526321</v>
      </c>
      <c r="N175">
        <f t="shared" si="69"/>
        <v>357.72829903080947</v>
      </c>
      <c r="O175">
        <f t="shared" si="70"/>
        <v>0.98331347380419298</v>
      </c>
      <c r="P175">
        <f t="shared" si="71"/>
        <v>280.99917620062138</v>
      </c>
      <c r="Q175">
        <f t="shared" si="72"/>
        <v>23.436690107618052</v>
      </c>
      <c r="R175">
        <f t="shared" si="73"/>
        <v>23.43632551409442</v>
      </c>
      <c r="S175">
        <f t="shared" si="60"/>
        <v>-78.03918972499487</v>
      </c>
      <c r="T175">
        <f t="shared" si="74"/>
        <v>-22.980843659831411</v>
      </c>
      <c r="U175">
        <f t="shared" si="75"/>
        <v>4.3023330611303735E-2</v>
      </c>
      <c r="V175">
        <f t="shared" si="76"/>
        <v>-3.5459748688170341</v>
      </c>
      <c r="W175">
        <f t="shared" si="77"/>
        <v>70.413386143001787</v>
      </c>
      <c r="X175" s="8">
        <f t="shared" si="78"/>
        <v>0.54412914921445621</v>
      </c>
      <c r="Y175" s="8">
        <f t="shared" si="79"/>
        <v>0.34853640992834012</v>
      </c>
      <c r="Z175" s="8">
        <f t="shared" si="80"/>
        <v>0.7397218885005723</v>
      </c>
      <c r="AA175" s="9">
        <f t="shared" si="81"/>
        <v>563.3070891440143</v>
      </c>
      <c r="AB175">
        <f t="shared" si="82"/>
        <v>974.4540251311812</v>
      </c>
      <c r="AC175">
        <f t="shared" si="83"/>
        <v>63.613506282795299</v>
      </c>
      <c r="AD175">
        <f t="shared" si="84"/>
        <v>86.418416939743835</v>
      </c>
      <c r="AE175">
        <f t="shared" si="85"/>
        <v>3.5815830602561647</v>
      </c>
      <c r="AF175">
        <f t="shared" si="86"/>
        <v>0.20410794732947932</v>
      </c>
      <c r="AG175">
        <f t="shared" si="87"/>
        <v>3.785691007585644</v>
      </c>
      <c r="AH175">
        <f t="shared" si="88"/>
        <v>235.72401400449922</v>
      </c>
    </row>
    <row r="176" spans="4:34" x14ac:dyDescent="0.25">
      <c r="D176" s="2">
        <f t="shared" si="61"/>
        <v>43831</v>
      </c>
      <c r="E176" s="8">
        <f t="shared" si="89"/>
        <v>0.72499999999999865</v>
      </c>
      <c r="F176" s="3">
        <f t="shared" si="62"/>
        <v>2458850.4750000001</v>
      </c>
      <c r="G176" s="4">
        <f t="shared" si="63"/>
        <v>0.20001300479124143</v>
      </c>
      <c r="I176">
        <f t="shared" si="64"/>
        <v>281.08862062574644</v>
      </c>
      <c r="J176">
        <f t="shared" si="65"/>
        <v>7557.8073219851121</v>
      </c>
      <c r="K176">
        <f t="shared" si="66"/>
        <v>1.6700220984658485E-2</v>
      </c>
      <c r="L176">
        <f t="shared" si="67"/>
        <v>-7.4776310646282831E-2</v>
      </c>
      <c r="M176">
        <f t="shared" si="68"/>
        <v>281.01384431510019</v>
      </c>
      <c r="N176">
        <f t="shared" si="69"/>
        <v>357.73254567446565</v>
      </c>
      <c r="O176">
        <f t="shared" si="70"/>
        <v>0.98331342640019792</v>
      </c>
      <c r="P176">
        <f t="shared" si="71"/>
        <v>281.0034230378368</v>
      </c>
      <c r="Q176">
        <f t="shared" si="72"/>
        <v>23.43669010613457</v>
      </c>
      <c r="R176">
        <f t="shared" si="73"/>
        <v>23.436325522368769</v>
      </c>
      <c r="S176">
        <f t="shared" si="60"/>
        <v>-78.034592492083576</v>
      </c>
      <c r="T176">
        <f t="shared" si="74"/>
        <v>-22.980493549578487</v>
      </c>
      <c r="U176">
        <f t="shared" si="75"/>
        <v>4.3023330642547063E-2</v>
      </c>
      <c r="V176">
        <f t="shared" si="76"/>
        <v>-3.5479320832277548</v>
      </c>
      <c r="W176">
        <f t="shared" si="77"/>
        <v>70.413750792738256</v>
      </c>
      <c r="X176" s="8">
        <f t="shared" si="78"/>
        <v>0.54413050839113042</v>
      </c>
      <c r="Y176" s="8">
        <f t="shared" si="79"/>
        <v>0.3485367561890797</v>
      </c>
      <c r="Z176" s="8">
        <f t="shared" si="80"/>
        <v>0.73972426059318108</v>
      </c>
      <c r="AA176" s="9">
        <f t="shared" si="81"/>
        <v>563.31000634190605</v>
      </c>
      <c r="AB176">
        <f t="shared" si="82"/>
        <v>980.45206791677015</v>
      </c>
      <c r="AC176">
        <f t="shared" si="83"/>
        <v>65.113016979192537</v>
      </c>
      <c r="AD176">
        <f t="shared" si="84"/>
        <v>87.372968736473027</v>
      </c>
      <c r="AE176">
        <f t="shared" si="85"/>
        <v>2.6270312635269732</v>
      </c>
      <c r="AF176">
        <f t="shared" si="86"/>
        <v>0.24701331485050537</v>
      </c>
      <c r="AG176">
        <f t="shared" si="87"/>
        <v>2.8740445783774788</v>
      </c>
      <c r="AH176">
        <f t="shared" si="88"/>
        <v>236.72279114583293</v>
      </c>
    </row>
    <row r="177" spans="4:34" x14ac:dyDescent="0.25">
      <c r="D177" s="2">
        <f t="shared" si="61"/>
        <v>43831</v>
      </c>
      <c r="E177" s="8">
        <f t="shared" si="89"/>
        <v>0.7291666666666653</v>
      </c>
      <c r="F177" s="3">
        <f t="shared" si="62"/>
        <v>2458850.4791666665</v>
      </c>
      <c r="G177" s="4">
        <f t="shared" si="63"/>
        <v>0.20001311886835077</v>
      </c>
      <c r="I177">
        <f t="shared" si="64"/>
        <v>281.09272748951662</v>
      </c>
      <c r="J177">
        <f t="shared" si="65"/>
        <v>7557.8114286527007</v>
      </c>
      <c r="K177">
        <f t="shared" si="66"/>
        <v>1.6700220979857246E-2</v>
      </c>
      <c r="L177">
        <f t="shared" si="67"/>
        <v>-7.4636334645540744E-2</v>
      </c>
      <c r="M177">
        <f t="shared" si="68"/>
        <v>281.01809115487106</v>
      </c>
      <c r="N177">
        <f t="shared" si="69"/>
        <v>357.73679231805545</v>
      </c>
      <c r="O177">
        <f t="shared" si="70"/>
        <v>0.98331337908486927</v>
      </c>
      <c r="P177">
        <f t="shared" si="71"/>
        <v>281.00766987498622</v>
      </c>
      <c r="Q177">
        <f t="shared" si="72"/>
        <v>23.436690104651092</v>
      </c>
      <c r="R177">
        <f t="shared" si="73"/>
        <v>23.436325530643124</v>
      </c>
      <c r="S177">
        <f t="shared" si="60"/>
        <v>-78.029995283074072</v>
      </c>
      <c r="T177">
        <f t="shared" si="74"/>
        <v>-22.9801433067482</v>
      </c>
      <c r="U177">
        <f t="shared" si="75"/>
        <v>4.3023330673790425E-2</v>
      </c>
      <c r="V177">
        <f t="shared" si="76"/>
        <v>-3.549889205864782</v>
      </c>
      <c r="W177">
        <f t="shared" si="77"/>
        <v>70.414115577887515</v>
      </c>
      <c r="X177" s="8">
        <f t="shared" si="78"/>
        <v>0.54413186750407272</v>
      </c>
      <c r="Y177" s="8">
        <f t="shared" si="79"/>
        <v>0.3485371020099407</v>
      </c>
      <c r="Z177" s="8">
        <f t="shared" si="80"/>
        <v>0.73972663299820474</v>
      </c>
      <c r="AA177" s="9">
        <f t="shared" si="81"/>
        <v>563.31292462310012</v>
      </c>
      <c r="AB177">
        <f t="shared" si="82"/>
        <v>986.45011079413325</v>
      </c>
      <c r="AC177">
        <f t="shared" si="83"/>
        <v>66.612527698533313</v>
      </c>
      <c r="AD177">
        <f t="shared" si="84"/>
        <v>88.338447815743507</v>
      </c>
      <c r="AE177">
        <f t="shared" si="85"/>
        <v>1.6615521842564931</v>
      </c>
      <c r="AF177">
        <f t="shared" si="86"/>
        <v>0.30727648826732634</v>
      </c>
      <c r="AG177">
        <f t="shared" si="87"/>
        <v>1.9688286725238195</v>
      </c>
      <c r="AH177">
        <f t="shared" si="88"/>
        <v>237.71022439262396</v>
      </c>
    </row>
    <row r="178" spans="4:34" x14ac:dyDescent="0.25">
      <c r="D178" s="2">
        <f t="shared" si="61"/>
        <v>43831</v>
      </c>
      <c r="E178" s="8">
        <f t="shared" si="89"/>
        <v>0.73333333333333195</v>
      </c>
      <c r="F178" s="3">
        <f t="shared" si="62"/>
        <v>2458850.4833333334</v>
      </c>
      <c r="G178" s="4">
        <f t="shared" si="63"/>
        <v>0.20001323294547285</v>
      </c>
      <c r="I178">
        <f t="shared" si="64"/>
        <v>281.09683435374609</v>
      </c>
      <c r="J178">
        <f t="shared" si="65"/>
        <v>7557.8155353207485</v>
      </c>
      <c r="K178">
        <f t="shared" si="66"/>
        <v>1.6700220975056003E-2</v>
      </c>
      <c r="L178">
        <f t="shared" si="67"/>
        <v>-7.4496358220893164E-2</v>
      </c>
      <c r="M178">
        <f t="shared" si="68"/>
        <v>281.02233799552522</v>
      </c>
      <c r="N178">
        <f t="shared" si="69"/>
        <v>357.74103896252745</v>
      </c>
      <c r="O178">
        <f t="shared" si="70"/>
        <v>0.98331333185819658</v>
      </c>
      <c r="P178">
        <f t="shared" si="71"/>
        <v>281.01191671301899</v>
      </c>
      <c r="Q178">
        <f t="shared" si="72"/>
        <v>23.436690103167614</v>
      </c>
      <c r="R178">
        <f t="shared" si="73"/>
        <v>23.436325538917487</v>
      </c>
      <c r="S178">
        <f t="shared" si="60"/>
        <v>-78.025398096947185</v>
      </c>
      <c r="T178">
        <f t="shared" si="74"/>
        <v>-22.979792931265152</v>
      </c>
      <c r="U178">
        <f t="shared" si="75"/>
        <v>4.3023330705033801E-2</v>
      </c>
      <c r="V178">
        <f t="shared" si="76"/>
        <v>-3.5518462371298578</v>
      </c>
      <c r="W178">
        <f t="shared" si="77"/>
        <v>70.414480498525123</v>
      </c>
      <c r="X178" s="8">
        <f t="shared" si="78"/>
        <v>0.54413322655356244</v>
      </c>
      <c r="Y178" s="8">
        <f t="shared" si="79"/>
        <v>0.34853744739099268</v>
      </c>
      <c r="Z178" s="8">
        <f t="shared" si="80"/>
        <v>0.7397290057161322</v>
      </c>
      <c r="AA178" s="9">
        <f t="shared" si="81"/>
        <v>563.31584398820098</v>
      </c>
      <c r="AB178">
        <f t="shared" si="82"/>
        <v>992.44815376286806</v>
      </c>
      <c r="AC178">
        <f t="shared" si="83"/>
        <v>68.112038440717015</v>
      </c>
      <c r="AD178">
        <f t="shared" si="84"/>
        <v>89.314446610865133</v>
      </c>
      <c r="AE178">
        <f t="shared" si="85"/>
        <v>0.68555338913486707</v>
      </c>
      <c r="AF178">
        <f t="shared" si="86"/>
        <v>0.39566073591222473</v>
      </c>
      <c r="AG178">
        <f t="shared" si="87"/>
        <v>1.0812141250470919</v>
      </c>
      <c r="AH178">
        <f t="shared" si="88"/>
        <v>238.68677213740844</v>
      </c>
    </row>
    <row r="179" spans="4:34" x14ac:dyDescent="0.25">
      <c r="D179" s="2">
        <f t="shared" si="61"/>
        <v>43831</v>
      </c>
      <c r="E179" s="8">
        <f t="shared" si="89"/>
        <v>0.7374999999999986</v>
      </c>
      <c r="F179" s="3">
        <f t="shared" si="62"/>
        <v>2458850.4874999998</v>
      </c>
      <c r="G179" s="4">
        <f t="shared" si="63"/>
        <v>0.20001334702258217</v>
      </c>
      <c r="I179">
        <f t="shared" si="64"/>
        <v>281.10094121751354</v>
      </c>
      <c r="J179">
        <f t="shared" si="65"/>
        <v>7557.819641988337</v>
      </c>
      <c r="K179">
        <f t="shared" si="66"/>
        <v>1.6700220970254764E-2</v>
      </c>
      <c r="L179">
        <f t="shared" si="67"/>
        <v>-7.4356381404521998E-2</v>
      </c>
      <c r="M179">
        <f t="shared" si="68"/>
        <v>281.02658483610901</v>
      </c>
      <c r="N179">
        <f t="shared" si="69"/>
        <v>357.74528560693216</v>
      </c>
      <c r="O179">
        <f t="shared" si="70"/>
        <v>0.98331328472019097</v>
      </c>
      <c r="P179">
        <f t="shared" si="71"/>
        <v>281.0161635509815</v>
      </c>
      <c r="Q179">
        <f t="shared" si="72"/>
        <v>23.436690101684135</v>
      </c>
      <c r="R179">
        <f t="shared" si="73"/>
        <v>23.436325547191856</v>
      </c>
      <c r="S179">
        <f t="shared" si="60"/>
        <v>-78.020800934743747</v>
      </c>
      <c r="T179">
        <f t="shared" si="74"/>
        <v>-22.979442423210937</v>
      </c>
      <c r="U179">
        <f t="shared" si="75"/>
        <v>4.3023330736277191E-2</v>
      </c>
      <c r="V179">
        <f t="shared" si="76"/>
        <v>-3.5538031765473899</v>
      </c>
      <c r="W179">
        <f t="shared" si="77"/>
        <v>70.414845554563101</v>
      </c>
      <c r="X179" s="8">
        <f t="shared" si="78"/>
        <v>0.54413458553926908</v>
      </c>
      <c r="Y179" s="8">
        <f t="shared" si="79"/>
        <v>0.34853779233214932</v>
      </c>
      <c r="Z179" s="8">
        <f t="shared" si="80"/>
        <v>0.73973137874638883</v>
      </c>
      <c r="AA179" s="9">
        <f t="shared" si="81"/>
        <v>563.31876443650481</v>
      </c>
      <c r="AB179">
        <f t="shared" si="82"/>
        <v>998.44619682345046</v>
      </c>
      <c r="AC179">
        <f t="shared" si="83"/>
        <v>69.611549205862616</v>
      </c>
      <c r="AD179">
        <f t="shared" si="84"/>
        <v>90.300568893312743</v>
      </c>
      <c r="AE179">
        <f t="shared" si="85"/>
        <v>-0.30056889331274306</v>
      </c>
      <c r="AF179">
        <f t="shared" si="86"/>
        <v>0.52790256369882305</v>
      </c>
      <c r="AG179">
        <f t="shared" si="87"/>
        <v>0.22733367038607999</v>
      </c>
      <c r="AH179">
        <f t="shared" si="88"/>
        <v>239.6528996647742</v>
      </c>
    </row>
    <row r="180" spans="4:34" x14ac:dyDescent="0.25">
      <c r="D180" s="2">
        <f t="shared" si="61"/>
        <v>43831</v>
      </c>
      <c r="E180" s="8">
        <f t="shared" si="89"/>
        <v>0.74166666666666525</v>
      </c>
      <c r="F180" s="3">
        <f t="shared" si="62"/>
        <v>2458850.4916666667</v>
      </c>
      <c r="G180" s="4">
        <f t="shared" si="63"/>
        <v>0.20001346109970425</v>
      </c>
      <c r="I180">
        <f t="shared" si="64"/>
        <v>281.10504808174301</v>
      </c>
      <c r="J180">
        <f t="shared" si="65"/>
        <v>7557.8237486563839</v>
      </c>
      <c r="K180">
        <f t="shared" si="66"/>
        <v>1.6700220965453521E-2</v>
      </c>
      <c r="L180">
        <f t="shared" si="67"/>
        <v>-7.4216404165832028E-2</v>
      </c>
      <c r="M180">
        <f t="shared" si="68"/>
        <v>281.03083167757717</v>
      </c>
      <c r="N180">
        <f t="shared" si="69"/>
        <v>357.74953225221816</v>
      </c>
      <c r="O180">
        <f t="shared" si="70"/>
        <v>0.98331323767084211</v>
      </c>
      <c r="P180">
        <f t="shared" si="71"/>
        <v>281.02041038982838</v>
      </c>
      <c r="Q180">
        <f t="shared" si="72"/>
        <v>23.436690100200657</v>
      </c>
      <c r="R180">
        <f t="shared" si="73"/>
        <v>23.43632555546623</v>
      </c>
      <c r="S180">
        <f t="shared" si="60"/>
        <v>-78.016203795438898</v>
      </c>
      <c r="T180">
        <f t="shared" si="74"/>
        <v>-22.979091782509673</v>
      </c>
      <c r="U180">
        <f t="shared" si="75"/>
        <v>4.3023330767520601E-2</v>
      </c>
      <c r="V180">
        <f t="shared" si="76"/>
        <v>-3.5557600245206245</v>
      </c>
      <c r="W180">
        <f t="shared" si="77"/>
        <v>70.415210746077562</v>
      </c>
      <c r="X180" s="8">
        <f t="shared" si="78"/>
        <v>0.54413594446147262</v>
      </c>
      <c r="Y180" s="8">
        <f t="shared" si="79"/>
        <v>0.3485381368334794</v>
      </c>
      <c r="Z180" s="8">
        <f t="shared" si="80"/>
        <v>0.73973375208946579</v>
      </c>
      <c r="AA180" s="9">
        <f t="shared" si="81"/>
        <v>563.3216859686205</v>
      </c>
      <c r="AB180">
        <f t="shared" si="82"/>
        <v>1004.4442399754773</v>
      </c>
      <c r="AC180">
        <f t="shared" si="83"/>
        <v>71.111059993869333</v>
      </c>
      <c r="AD180">
        <f t="shared" si="84"/>
        <v>91.296429479481077</v>
      </c>
      <c r="AE180">
        <f t="shared" si="85"/>
        <v>-1.2964294794810769</v>
      </c>
      <c r="AF180">
        <f t="shared" si="86"/>
        <v>0.25496197944641874</v>
      </c>
      <c r="AG180">
        <f t="shared" si="87"/>
        <v>-1.041467500034658</v>
      </c>
      <c r="AH180">
        <f t="shared" si="88"/>
        <v>240.6090786296449</v>
      </c>
    </row>
    <row r="181" spans="4:34" x14ac:dyDescent="0.25">
      <c r="D181" s="2">
        <f t="shared" si="61"/>
        <v>43831</v>
      </c>
      <c r="E181" s="8">
        <f t="shared" si="89"/>
        <v>0.7458333333333319</v>
      </c>
      <c r="F181" s="3">
        <f t="shared" si="62"/>
        <v>2458850.4958333331</v>
      </c>
      <c r="G181" s="4">
        <f t="shared" si="63"/>
        <v>0.20001357517681359</v>
      </c>
      <c r="I181">
        <f t="shared" si="64"/>
        <v>281.10915494551318</v>
      </c>
      <c r="J181">
        <f t="shared" si="65"/>
        <v>7557.8278553239743</v>
      </c>
      <c r="K181">
        <f t="shared" si="66"/>
        <v>1.6700220960652278E-2</v>
      </c>
      <c r="L181">
        <f t="shared" si="67"/>
        <v>-7.407642653683881E-2</v>
      </c>
      <c r="M181">
        <f t="shared" si="68"/>
        <v>281.03507851897632</v>
      </c>
      <c r="N181">
        <f t="shared" si="69"/>
        <v>357.75377889743777</v>
      </c>
      <c r="O181">
        <f t="shared" si="70"/>
        <v>0.98331319071016043</v>
      </c>
      <c r="P181">
        <f t="shared" si="71"/>
        <v>281.02465722860637</v>
      </c>
      <c r="Q181">
        <f t="shared" si="72"/>
        <v>23.436690098717179</v>
      </c>
      <c r="R181">
        <f t="shared" si="73"/>
        <v>23.436325563740606</v>
      </c>
      <c r="S181">
        <f t="shared" si="60"/>
        <v>-78.011606680072973</v>
      </c>
      <c r="T181">
        <f t="shared" si="74"/>
        <v>-22.978741009242956</v>
      </c>
      <c r="U181">
        <f t="shared" si="75"/>
        <v>4.302333079876404E-2</v>
      </c>
      <c r="V181">
        <f t="shared" si="76"/>
        <v>-3.5577167805747352</v>
      </c>
      <c r="W181">
        <f t="shared" si="77"/>
        <v>70.415576072980528</v>
      </c>
      <c r="X181" s="8">
        <f t="shared" si="78"/>
        <v>0.54413730331984356</v>
      </c>
      <c r="Y181" s="8">
        <f t="shared" si="79"/>
        <v>0.34853848089489764</v>
      </c>
      <c r="Z181" s="8">
        <f t="shared" si="80"/>
        <v>0.73973612574478942</v>
      </c>
      <c r="AA181" s="9">
        <f t="shared" si="81"/>
        <v>563.32460858384422</v>
      </c>
      <c r="AB181">
        <f t="shared" si="82"/>
        <v>1010.4422832194232</v>
      </c>
      <c r="AC181">
        <f t="shared" si="83"/>
        <v>72.610570804855797</v>
      </c>
      <c r="AD181">
        <f t="shared" si="84"/>
        <v>92.301653912077484</v>
      </c>
      <c r="AE181">
        <f t="shared" si="85"/>
        <v>-2.3016539120774837</v>
      </c>
      <c r="AF181">
        <f t="shared" si="86"/>
        <v>0.14355711520309017</v>
      </c>
      <c r="AG181">
        <f t="shared" si="87"/>
        <v>-2.1580967968743936</v>
      </c>
      <c r="AH181">
        <f t="shared" si="88"/>
        <v>241.5557866686471</v>
      </c>
    </row>
    <row r="182" spans="4:34" x14ac:dyDescent="0.25">
      <c r="D182" s="2">
        <f t="shared" si="61"/>
        <v>43831</v>
      </c>
      <c r="E182" s="8">
        <f t="shared" si="89"/>
        <v>0.74999999999999856</v>
      </c>
      <c r="F182" s="3">
        <f t="shared" si="62"/>
        <v>2458850.5</v>
      </c>
      <c r="G182" s="4">
        <f t="shared" si="63"/>
        <v>0.20001368925393567</v>
      </c>
      <c r="I182">
        <f t="shared" si="64"/>
        <v>281.11326180974265</v>
      </c>
      <c r="J182">
        <f t="shared" si="65"/>
        <v>7557.8319619920212</v>
      </c>
      <c r="K182">
        <f t="shared" si="66"/>
        <v>1.6700220955851035E-2</v>
      </c>
      <c r="L182">
        <f t="shared" si="67"/>
        <v>-7.3936448487113532E-2</v>
      </c>
      <c r="M182">
        <f t="shared" si="68"/>
        <v>281.03932536125552</v>
      </c>
      <c r="N182">
        <f t="shared" si="69"/>
        <v>357.75802554353413</v>
      </c>
      <c r="O182">
        <f t="shared" si="70"/>
        <v>0.98331314383813639</v>
      </c>
      <c r="P182">
        <f t="shared" si="71"/>
        <v>281.02890406826447</v>
      </c>
      <c r="Q182">
        <f t="shared" si="72"/>
        <v>23.436690097233701</v>
      </c>
      <c r="R182">
        <f t="shared" si="73"/>
        <v>23.436325572014994</v>
      </c>
      <c r="S182">
        <f t="shared" si="60"/>
        <v>-78.007009587627152</v>
      </c>
      <c r="T182">
        <f t="shared" si="74"/>
        <v>-22.978390103335322</v>
      </c>
      <c r="U182">
        <f t="shared" si="75"/>
        <v>4.3023330830007506E-2</v>
      </c>
      <c r="V182">
        <f t="shared" si="76"/>
        <v>-3.5596734451104339</v>
      </c>
      <c r="W182">
        <f t="shared" si="77"/>
        <v>70.415941535347685</v>
      </c>
      <c r="X182" s="8">
        <f t="shared" si="78"/>
        <v>0.54413866211466011</v>
      </c>
      <c r="Y182" s="8">
        <f t="shared" si="79"/>
        <v>0.34853882451647211</v>
      </c>
      <c r="Z182" s="8">
        <f t="shared" si="80"/>
        <v>0.73973849971284811</v>
      </c>
      <c r="AA182" s="9">
        <f t="shared" si="81"/>
        <v>563.32753228278148</v>
      </c>
      <c r="AB182">
        <f t="shared" si="82"/>
        <v>1016.4403265548876</v>
      </c>
      <c r="AC182">
        <f t="shared" si="83"/>
        <v>74.110081638721908</v>
      </c>
      <c r="AD182">
        <f t="shared" si="84"/>
        <v>93.315878117433911</v>
      </c>
      <c r="AE182">
        <f t="shared" si="85"/>
        <v>-3.3158781174339111</v>
      </c>
      <c r="AF182">
        <f t="shared" si="86"/>
        <v>9.9589751615311153E-2</v>
      </c>
      <c r="AG182">
        <f t="shared" si="87"/>
        <v>-3.2162883658185999</v>
      </c>
      <c r="AH182">
        <f t="shared" si="88"/>
        <v>242.49350714027264</v>
      </c>
    </row>
    <row r="183" spans="4:34" x14ac:dyDescent="0.25">
      <c r="D183" s="2">
        <f t="shared" si="61"/>
        <v>43831</v>
      </c>
      <c r="E183" s="8">
        <f t="shared" si="89"/>
        <v>0.75416666666666521</v>
      </c>
      <c r="F183" s="3">
        <f t="shared" si="62"/>
        <v>2458850.5041666669</v>
      </c>
      <c r="G183" s="4">
        <f t="shared" si="63"/>
        <v>0.20001380333105773</v>
      </c>
      <c r="I183">
        <f t="shared" si="64"/>
        <v>281.11736867396939</v>
      </c>
      <c r="J183">
        <f t="shared" si="65"/>
        <v>7557.8360686600681</v>
      </c>
      <c r="K183">
        <f t="shared" si="66"/>
        <v>1.6700220951049796E-2</v>
      </c>
      <c r="L183">
        <f t="shared" si="67"/>
        <v>-7.3796470033018979E-2</v>
      </c>
      <c r="M183">
        <f t="shared" si="68"/>
        <v>281.04357220393638</v>
      </c>
      <c r="N183">
        <f t="shared" si="69"/>
        <v>357.76227219003522</v>
      </c>
      <c r="O183">
        <f t="shared" si="70"/>
        <v>0.98331309705477454</v>
      </c>
      <c r="P183">
        <f t="shared" si="71"/>
        <v>281.03315090832427</v>
      </c>
      <c r="Q183">
        <f t="shared" si="72"/>
        <v>23.436690095750222</v>
      </c>
      <c r="R183">
        <f t="shared" si="73"/>
        <v>23.436325580289385</v>
      </c>
      <c r="S183">
        <f t="shared" si="60"/>
        <v>-78.002412518627892</v>
      </c>
      <c r="T183">
        <f t="shared" si="74"/>
        <v>-22.978039064829186</v>
      </c>
      <c r="U183">
        <f t="shared" si="75"/>
        <v>4.3023330861251E-2</v>
      </c>
      <c r="V183">
        <f t="shared" si="76"/>
        <v>-3.5616300178717384</v>
      </c>
      <c r="W183">
        <f t="shared" si="77"/>
        <v>70.416307133131838</v>
      </c>
      <c r="X183" s="8">
        <f t="shared" si="78"/>
        <v>0.5441400208457442</v>
      </c>
      <c r="Y183" s="8">
        <f t="shared" si="79"/>
        <v>0.34853916769815574</v>
      </c>
      <c r="Z183" s="8">
        <f t="shared" si="80"/>
        <v>0.73974087399333266</v>
      </c>
      <c r="AA183" s="9">
        <f t="shared" si="81"/>
        <v>563.3304570650547</v>
      </c>
      <c r="AB183">
        <f t="shared" si="82"/>
        <v>1022.4383699821262</v>
      </c>
      <c r="AC183">
        <f t="shared" si="83"/>
        <v>75.609592495531558</v>
      </c>
      <c r="AD183">
        <f t="shared" si="84"/>
        <v>94.338748043602777</v>
      </c>
      <c r="AE183">
        <f t="shared" si="85"/>
        <v>-4.3387480436027772</v>
      </c>
      <c r="AF183">
        <f t="shared" si="86"/>
        <v>7.6050622132798396E-2</v>
      </c>
      <c r="AG183">
        <f t="shared" si="87"/>
        <v>-4.2626974214699791</v>
      </c>
      <c r="AH183">
        <f t="shared" si="88"/>
        <v>243.42272899040063</v>
      </c>
    </row>
    <row r="184" spans="4:34" x14ac:dyDescent="0.25">
      <c r="D184" s="2">
        <f t="shared" si="61"/>
        <v>43831</v>
      </c>
      <c r="E184" s="8">
        <f t="shared" si="89"/>
        <v>0.75833333333333186</v>
      </c>
      <c r="F184" s="3">
        <f t="shared" si="62"/>
        <v>2458850.5083333333</v>
      </c>
      <c r="G184" s="4">
        <f t="shared" si="63"/>
        <v>0.20001391740816707</v>
      </c>
      <c r="I184">
        <f t="shared" si="64"/>
        <v>281.12147553773957</v>
      </c>
      <c r="J184">
        <f t="shared" si="65"/>
        <v>7557.8401753276576</v>
      </c>
      <c r="K184">
        <f t="shared" si="66"/>
        <v>1.6700220946248553E-2</v>
      </c>
      <c r="L184">
        <f t="shared" si="67"/>
        <v>-7.3656491190918286E-2</v>
      </c>
      <c r="M184">
        <f t="shared" si="68"/>
        <v>281.04781904654863</v>
      </c>
      <c r="N184">
        <f t="shared" si="69"/>
        <v>357.76651883646628</v>
      </c>
      <c r="O184">
        <f t="shared" si="70"/>
        <v>0.98331305036008132</v>
      </c>
      <c r="P184">
        <f t="shared" si="71"/>
        <v>281.03739774831558</v>
      </c>
      <c r="Q184">
        <f t="shared" si="72"/>
        <v>23.436690094266744</v>
      </c>
      <c r="R184">
        <f t="shared" si="73"/>
        <v>23.436325588563779</v>
      </c>
      <c r="S184">
        <f t="shared" si="60"/>
        <v>-77.99781547359261</v>
      </c>
      <c r="T184">
        <f t="shared" si="74"/>
        <v>-22.977687893766344</v>
      </c>
      <c r="U184">
        <f t="shared" si="75"/>
        <v>4.3023330892494493E-2</v>
      </c>
      <c r="V184">
        <f t="shared" si="76"/>
        <v>-3.5635864986054178</v>
      </c>
      <c r="W184">
        <f t="shared" si="77"/>
        <v>70.416672866286532</v>
      </c>
      <c r="X184" s="8">
        <f t="shared" si="78"/>
        <v>0.54414137951292041</v>
      </c>
      <c r="Y184" s="8">
        <f t="shared" si="79"/>
        <v>0.34853951043990228</v>
      </c>
      <c r="Z184" s="8">
        <f t="shared" si="80"/>
        <v>0.73974324858593854</v>
      </c>
      <c r="AA184" s="9">
        <f t="shared" si="81"/>
        <v>563.33338293029226</v>
      </c>
      <c r="AB184">
        <f t="shared" si="82"/>
        <v>1028.4364135013925</v>
      </c>
      <c r="AC184">
        <f t="shared" si="83"/>
        <v>77.109103375348127</v>
      </c>
      <c r="AD184">
        <f t="shared" si="84"/>
        <v>95.369919280129466</v>
      </c>
      <c r="AE184">
        <f t="shared" si="85"/>
        <v>-5.3699192801294657</v>
      </c>
      <c r="AF184">
        <f t="shared" si="86"/>
        <v>6.1384181198462555E-2</v>
      </c>
      <c r="AG184">
        <f t="shared" si="87"/>
        <v>-5.3085350989310029</v>
      </c>
      <c r="AH184">
        <f t="shared" si="88"/>
        <v>244.34394673988538</v>
      </c>
    </row>
    <row r="185" spans="4:34" x14ac:dyDescent="0.25">
      <c r="D185" s="2">
        <f t="shared" si="61"/>
        <v>43831</v>
      </c>
      <c r="E185" s="8">
        <f t="shared" si="89"/>
        <v>0.76249999999999851</v>
      </c>
      <c r="F185" s="3">
        <f t="shared" si="62"/>
        <v>2458850.5125000002</v>
      </c>
      <c r="G185" s="4">
        <f t="shared" si="63"/>
        <v>0.20001403148528915</v>
      </c>
      <c r="I185">
        <f t="shared" si="64"/>
        <v>281.12558240196904</v>
      </c>
      <c r="J185">
        <f t="shared" si="65"/>
        <v>7557.8442819957045</v>
      </c>
      <c r="K185">
        <f t="shared" si="66"/>
        <v>1.6700220941447311E-2</v>
      </c>
      <c r="L185">
        <f t="shared" si="67"/>
        <v>-7.3516511930437803E-2</v>
      </c>
      <c r="M185">
        <f t="shared" si="68"/>
        <v>281.05206589003859</v>
      </c>
      <c r="N185">
        <f t="shared" si="69"/>
        <v>357.77076548377408</v>
      </c>
      <c r="O185">
        <f t="shared" si="70"/>
        <v>0.98331300375404596</v>
      </c>
      <c r="P185">
        <f t="shared" si="71"/>
        <v>281.04164458918467</v>
      </c>
      <c r="Q185">
        <f t="shared" si="72"/>
        <v>23.436690092783266</v>
      </c>
      <c r="R185">
        <f t="shared" si="73"/>
        <v>23.436325596838181</v>
      </c>
      <c r="S185">
        <f t="shared" si="60"/>
        <v>-77.993218451505513</v>
      </c>
      <c r="T185">
        <f t="shared" si="74"/>
        <v>-22.977336590071463</v>
      </c>
      <c r="U185">
        <f t="shared" si="75"/>
        <v>4.3023330923738008E-2</v>
      </c>
      <c r="V185">
        <f t="shared" si="76"/>
        <v>-3.5655428877109916</v>
      </c>
      <c r="W185">
        <f t="shared" si="77"/>
        <v>70.417038734887228</v>
      </c>
      <c r="X185" s="8">
        <f t="shared" si="78"/>
        <v>0.54414273811646596</v>
      </c>
      <c r="Y185" s="8">
        <f t="shared" si="79"/>
        <v>0.34853985274177923</v>
      </c>
      <c r="Z185" s="8">
        <f t="shared" si="80"/>
        <v>0.73974562349115269</v>
      </c>
      <c r="AA185" s="9">
        <f t="shared" si="81"/>
        <v>563.33630987909783</v>
      </c>
      <c r="AB185">
        <f t="shared" si="82"/>
        <v>1034.434457112287</v>
      </c>
      <c r="AC185">
        <f t="shared" si="83"/>
        <v>78.608614278071741</v>
      </c>
      <c r="AD185">
        <f t="shared" si="84"/>
        <v>96.409056662229546</v>
      </c>
      <c r="AE185">
        <f t="shared" si="85"/>
        <v>-6.4090566622295455</v>
      </c>
      <c r="AF185">
        <f t="shared" si="86"/>
        <v>5.1367409222771013E-2</v>
      </c>
      <c r="AG185">
        <f t="shared" si="87"/>
        <v>-6.3576892530067743</v>
      </c>
      <c r="AH185">
        <f t="shared" si="88"/>
        <v>245.25766059174549</v>
      </c>
    </row>
    <row r="186" spans="4:34" x14ac:dyDescent="0.25">
      <c r="D186" s="2">
        <f t="shared" si="61"/>
        <v>43831</v>
      </c>
      <c r="E186" s="8">
        <f t="shared" si="89"/>
        <v>0.76666666666666516</v>
      </c>
      <c r="F186" s="3">
        <f t="shared" si="62"/>
        <v>2458850.5166666666</v>
      </c>
      <c r="G186" s="4">
        <f t="shared" si="63"/>
        <v>0.20001414556239849</v>
      </c>
      <c r="I186">
        <f t="shared" si="64"/>
        <v>281.12968926573922</v>
      </c>
      <c r="J186">
        <f t="shared" si="65"/>
        <v>7557.8483886632948</v>
      </c>
      <c r="K186">
        <f t="shared" si="66"/>
        <v>1.6700220936646071E-2</v>
      </c>
      <c r="L186">
        <f t="shared" si="67"/>
        <v>-7.3376532283371515E-2</v>
      </c>
      <c r="M186">
        <f t="shared" si="68"/>
        <v>281.05631273345585</v>
      </c>
      <c r="N186">
        <f t="shared" si="69"/>
        <v>357.77501213101186</v>
      </c>
      <c r="O186">
        <f t="shared" si="70"/>
        <v>0.98331295723667911</v>
      </c>
      <c r="P186">
        <f t="shared" si="71"/>
        <v>281.04589142998111</v>
      </c>
      <c r="Q186">
        <f t="shared" si="72"/>
        <v>23.436690091299788</v>
      </c>
      <c r="R186">
        <f t="shared" si="73"/>
        <v>23.436325605112586</v>
      </c>
      <c r="S186">
        <f t="shared" si="60"/>
        <v>-77.988621453403894</v>
      </c>
      <c r="T186">
        <f t="shared" si="74"/>
        <v>-22.976985153826071</v>
      </c>
      <c r="U186">
        <f t="shared" si="75"/>
        <v>4.3023330954981544E-2</v>
      </c>
      <c r="V186">
        <f t="shared" si="76"/>
        <v>-3.5674991847155941</v>
      </c>
      <c r="W186">
        <f t="shared" si="77"/>
        <v>70.417404738846059</v>
      </c>
      <c r="X186" s="8">
        <f t="shared" si="78"/>
        <v>0.54414409665605257</v>
      </c>
      <c r="Y186" s="8">
        <f t="shared" si="79"/>
        <v>0.34854019460370239</v>
      </c>
      <c r="Z186" s="8">
        <f t="shared" si="80"/>
        <v>0.7397479987084028</v>
      </c>
      <c r="AA186" s="9">
        <f t="shared" si="81"/>
        <v>563.33923791076847</v>
      </c>
      <c r="AB186">
        <f t="shared" si="82"/>
        <v>1040.4325008152821</v>
      </c>
      <c r="AC186">
        <f t="shared" si="83"/>
        <v>80.108125203820521</v>
      </c>
      <c r="AD186">
        <f t="shared" si="84"/>
        <v>97.455833861715107</v>
      </c>
      <c r="AE186">
        <f t="shared" si="85"/>
        <v>-7.4558338617151065</v>
      </c>
      <c r="AF186">
        <f t="shared" si="86"/>
        <v>4.4090103024418507E-2</v>
      </c>
      <c r="AG186">
        <f t="shared" si="87"/>
        <v>-7.4117437586906885</v>
      </c>
      <c r="AH186">
        <f t="shared" si="88"/>
        <v>246.16437665611539</v>
      </c>
    </row>
    <row r="187" spans="4:34" x14ac:dyDescent="0.25">
      <c r="D187" s="2">
        <f t="shared" si="61"/>
        <v>43831</v>
      </c>
      <c r="E187" s="8">
        <f t="shared" si="89"/>
        <v>0.77083333333333182</v>
      </c>
      <c r="F187" s="3">
        <f t="shared" si="62"/>
        <v>2458850.5208333335</v>
      </c>
      <c r="G187" s="4">
        <f t="shared" si="63"/>
        <v>0.20001425963952058</v>
      </c>
      <c r="I187">
        <f t="shared" si="64"/>
        <v>281.13379612996687</v>
      </c>
      <c r="J187">
        <f t="shared" si="65"/>
        <v>7557.8524953313417</v>
      </c>
      <c r="K187">
        <f t="shared" si="66"/>
        <v>1.6700220931844829E-2</v>
      </c>
      <c r="L187">
        <f t="shared" si="67"/>
        <v>-7.3236552219456685E-2</v>
      </c>
      <c r="M187">
        <f t="shared" si="68"/>
        <v>281.06055957774743</v>
      </c>
      <c r="N187">
        <f t="shared" si="69"/>
        <v>357.77925877912185</v>
      </c>
      <c r="O187">
        <f t="shared" si="70"/>
        <v>0.98331291080797123</v>
      </c>
      <c r="P187">
        <f t="shared" si="71"/>
        <v>281.05013827165192</v>
      </c>
      <c r="Q187">
        <f t="shared" si="72"/>
        <v>23.43669008981631</v>
      </c>
      <c r="R187">
        <f t="shared" si="73"/>
        <v>23.436325613386998</v>
      </c>
      <c r="S187">
        <f t="shared" si="60"/>
        <v>-77.984024478271138</v>
      </c>
      <c r="T187">
        <f t="shared" si="74"/>
        <v>-22.97663358495473</v>
      </c>
      <c r="U187">
        <f t="shared" si="75"/>
        <v>4.3023330986225107E-2</v>
      </c>
      <c r="V187">
        <f t="shared" si="76"/>
        <v>-3.5694553900185477</v>
      </c>
      <c r="W187">
        <f t="shared" si="77"/>
        <v>70.417770878238628</v>
      </c>
      <c r="X187" s="8">
        <f t="shared" si="78"/>
        <v>0.54414545513195722</v>
      </c>
      <c r="Y187" s="8">
        <f t="shared" si="79"/>
        <v>0.34854053602573881</v>
      </c>
      <c r="Z187" s="8">
        <f t="shared" si="80"/>
        <v>0.73975037423817569</v>
      </c>
      <c r="AA187" s="9">
        <f t="shared" si="81"/>
        <v>563.34216702590902</v>
      </c>
      <c r="AB187">
        <f t="shared" si="82"/>
        <v>1046.4305446099793</v>
      </c>
      <c r="AC187">
        <f t="shared" si="83"/>
        <v>81.60763615249482</v>
      </c>
      <c r="AD187">
        <f t="shared" si="84"/>
        <v>98.509932964431755</v>
      </c>
      <c r="AE187">
        <f t="shared" si="85"/>
        <v>-8.509932964431755</v>
      </c>
      <c r="AF187">
        <f t="shared" si="86"/>
        <v>3.8562239051969621E-2</v>
      </c>
      <c r="AG187">
        <f t="shared" si="87"/>
        <v>-8.471370725379785</v>
      </c>
      <c r="AH187">
        <f t="shared" si="88"/>
        <v>247.06460729175171</v>
      </c>
    </row>
    <row r="188" spans="4:34" x14ac:dyDescent="0.25">
      <c r="D188" s="2">
        <f t="shared" si="61"/>
        <v>43831</v>
      </c>
      <c r="E188" s="8">
        <f t="shared" si="89"/>
        <v>0.77499999999999847</v>
      </c>
      <c r="F188" s="3">
        <f t="shared" si="62"/>
        <v>2458850.5249999999</v>
      </c>
      <c r="G188" s="4">
        <f t="shared" si="63"/>
        <v>0.20001437371662989</v>
      </c>
      <c r="I188">
        <f t="shared" si="64"/>
        <v>281.13790299373613</v>
      </c>
      <c r="J188">
        <f t="shared" si="65"/>
        <v>7557.8566019989303</v>
      </c>
      <c r="K188">
        <f t="shared" si="66"/>
        <v>1.6700220927043589E-2</v>
      </c>
      <c r="L188">
        <f t="shared" si="67"/>
        <v>-7.3096571770653929E-2</v>
      </c>
      <c r="M188">
        <f t="shared" si="68"/>
        <v>281.0648064219655</v>
      </c>
      <c r="N188">
        <f t="shared" si="69"/>
        <v>357.78350542715998</v>
      </c>
      <c r="O188">
        <f t="shared" si="70"/>
        <v>0.98331286446793231</v>
      </c>
      <c r="P188">
        <f t="shared" si="71"/>
        <v>281.05438511324928</v>
      </c>
      <c r="Q188">
        <f t="shared" si="72"/>
        <v>23.436690088332831</v>
      </c>
      <c r="R188">
        <f t="shared" si="73"/>
        <v>23.436325621661414</v>
      </c>
      <c r="S188">
        <f t="shared" si="60"/>
        <v>-77.979427527141624</v>
      </c>
      <c r="T188">
        <f t="shared" si="74"/>
        <v>-22.9762818835388</v>
      </c>
      <c r="U188">
        <f t="shared" si="75"/>
        <v>4.3023331017468691E-2</v>
      </c>
      <c r="V188">
        <f t="shared" si="76"/>
        <v>-3.5714115031471869</v>
      </c>
      <c r="W188">
        <f t="shared" si="77"/>
        <v>70.418137152977252</v>
      </c>
      <c r="X188" s="8">
        <f t="shared" si="78"/>
        <v>0.54414681354385219</v>
      </c>
      <c r="Y188" s="8">
        <f t="shared" si="79"/>
        <v>0.34854087700780428</v>
      </c>
      <c r="Z188" s="8">
        <f t="shared" si="80"/>
        <v>0.73975275007990016</v>
      </c>
      <c r="AA188" s="9">
        <f t="shared" si="81"/>
        <v>563.34509722381802</v>
      </c>
      <c r="AB188">
        <f t="shared" si="82"/>
        <v>1052.4285884968506</v>
      </c>
      <c r="AC188">
        <f t="shared" si="83"/>
        <v>83.107147124212645</v>
      </c>
      <c r="AD188">
        <f t="shared" si="84"/>
        <v>99.571044037174929</v>
      </c>
      <c r="AE188">
        <f t="shared" si="85"/>
        <v>-9.5710440371749286</v>
      </c>
      <c r="AF188">
        <f t="shared" si="86"/>
        <v>3.421945111834046E-2</v>
      </c>
      <c r="AG188">
        <f t="shared" si="87"/>
        <v>-9.5368245860565874</v>
      </c>
      <c r="AH188">
        <f t="shared" si="88"/>
        <v>247.95887156390296</v>
      </c>
    </row>
    <row r="189" spans="4:34" x14ac:dyDescent="0.25">
      <c r="D189" s="2">
        <f t="shared" si="61"/>
        <v>43831</v>
      </c>
      <c r="E189" s="8">
        <f t="shared" si="89"/>
        <v>0.77916666666666512</v>
      </c>
      <c r="F189" s="3">
        <f t="shared" si="62"/>
        <v>2458850.5291666668</v>
      </c>
      <c r="G189" s="4">
        <f t="shared" si="63"/>
        <v>0.20001448779375197</v>
      </c>
      <c r="I189">
        <f t="shared" si="64"/>
        <v>281.1420098579656</v>
      </c>
      <c r="J189">
        <f t="shared" si="65"/>
        <v>7557.860708666979</v>
      </c>
      <c r="K189">
        <f t="shared" si="66"/>
        <v>1.6700220922242347E-2</v>
      </c>
      <c r="L189">
        <f t="shared" si="67"/>
        <v>-7.2956590906367344E-2</v>
      </c>
      <c r="M189">
        <f t="shared" si="68"/>
        <v>281.06905326705925</v>
      </c>
      <c r="N189">
        <f t="shared" si="69"/>
        <v>357.78775207607305</v>
      </c>
      <c r="O189">
        <f t="shared" si="70"/>
        <v>0.9833128182165527</v>
      </c>
      <c r="P189">
        <f t="shared" si="71"/>
        <v>281.05863195572243</v>
      </c>
      <c r="Q189">
        <f t="shared" si="72"/>
        <v>23.436690086849353</v>
      </c>
      <c r="R189">
        <f t="shared" si="73"/>
        <v>23.436325629935837</v>
      </c>
      <c r="S189">
        <f t="shared" si="60"/>
        <v>-77.974830598996533</v>
      </c>
      <c r="T189">
        <f t="shared" si="74"/>
        <v>-22.975930049502601</v>
      </c>
      <c r="U189">
        <f t="shared" si="75"/>
        <v>4.3023331048712296E-2</v>
      </c>
      <c r="V189">
        <f t="shared" si="76"/>
        <v>-3.5733675245028378</v>
      </c>
      <c r="W189">
        <f t="shared" si="77"/>
        <v>70.418503563137747</v>
      </c>
      <c r="X189" s="8">
        <f t="shared" si="78"/>
        <v>0.54414817189201581</v>
      </c>
      <c r="Y189" s="8">
        <f t="shared" si="79"/>
        <v>0.34854121754996648</v>
      </c>
      <c r="Z189" s="8">
        <f t="shared" si="80"/>
        <v>0.73975512623406514</v>
      </c>
      <c r="AA189" s="9">
        <f t="shared" si="81"/>
        <v>563.34802850510198</v>
      </c>
      <c r="AB189">
        <f t="shared" si="82"/>
        <v>1058.4266324754949</v>
      </c>
      <c r="AC189">
        <f t="shared" si="83"/>
        <v>84.606658118873725</v>
      </c>
      <c r="AD189">
        <f t="shared" si="84"/>
        <v>100.63886468270941</v>
      </c>
      <c r="AE189">
        <f t="shared" si="85"/>
        <v>-10.638864682709411</v>
      </c>
      <c r="AF189">
        <f t="shared" si="86"/>
        <v>3.0716474932040747E-2</v>
      </c>
      <c r="AG189">
        <f t="shared" si="87"/>
        <v>-10.60814820777737</v>
      </c>
      <c r="AH189">
        <f t="shared" si="88"/>
        <v>248.84769581904305</v>
      </c>
    </row>
    <row r="190" spans="4:34" x14ac:dyDescent="0.25">
      <c r="D190" s="2">
        <f t="shared" si="61"/>
        <v>43831</v>
      </c>
      <c r="E190" s="8">
        <f t="shared" si="89"/>
        <v>0.78333333333333177</v>
      </c>
      <c r="F190" s="3">
        <f t="shared" si="62"/>
        <v>2458850.5333333332</v>
      </c>
      <c r="G190" s="4">
        <f t="shared" si="63"/>
        <v>0.20001460187086131</v>
      </c>
      <c r="I190">
        <f t="shared" si="64"/>
        <v>281.14611672173578</v>
      </c>
      <c r="J190">
        <f t="shared" si="65"/>
        <v>7557.8648153345666</v>
      </c>
      <c r="K190">
        <f t="shared" si="66"/>
        <v>1.6700220917441104E-2</v>
      </c>
      <c r="L190">
        <f t="shared" si="67"/>
        <v>-7.2816609658779799E-2</v>
      </c>
      <c r="M190">
        <f t="shared" si="68"/>
        <v>281.07330011207699</v>
      </c>
      <c r="N190">
        <f t="shared" si="69"/>
        <v>357.7919987249079</v>
      </c>
      <c r="O190">
        <f t="shared" si="70"/>
        <v>0.98331277205384271</v>
      </c>
      <c r="P190">
        <f t="shared" si="71"/>
        <v>281.06287879811964</v>
      </c>
      <c r="Q190">
        <f t="shared" si="72"/>
        <v>23.436690085365875</v>
      </c>
      <c r="R190">
        <f t="shared" si="73"/>
        <v>23.436325638210263</v>
      </c>
      <c r="S190">
        <f t="shared" si="60"/>
        <v>-77.970233694874352</v>
      </c>
      <c r="T190">
        <f t="shared" si="74"/>
        <v>-22.975578082927886</v>
      </c>
      <c r="U190">
        <f t="shared" si="75"/>
        <v>4.3023331079955908E-2</v>
      </c>
      <c r="V190">
        <f t="shared" si="76"/>
        <v>-3.5753234536107503</v>
      </c>
      <c r="W190">
        <f t="shared" si="77"/>
        <v>70.418870108632021</v>
      </c>
      <c r="X190" s="8">
        <f t="shared" si="78"/>
        <v>0.54414953017611856</v>
      </c>
      <c r="Y190" s="8">
        <f t="shared" si="79"/>
        <v>0.34854155765214073</v>
      </c>
      <c r="Z190" s="8">
        <f t="shared" si="80"/>
        <v>0.73975750270009644</v>
      </c>
      <c r="AA190" s="9">
        <f t="shared" si="81"/>
        <v>563.35096086905617</v>
      </c>
      <c r="AB190">
        <f t="shared" si="82"/>
        <v>1064.424676546387</v>
      </c>
      <c r="AC190">
        <f t="shared" si="83"/>
        <v>86.106169136596748</v>
      </c>
      <c r="AD190">
        <f t="shared" si="84"/>
        <v>101.71309958525634</v>
      </c>
      <c r="AE190">
        <f t="shared" si="85"/>
        <v>-11.713099585256344</v>
      </c>
      <c r="AF190">
        <f t="shared" si="86"/>
        <v>2.7830231877099081E-2</v>
      </c>
      <c r="AG190">
        <f t="shared" si="87"/>
        <v>-11.685269353379246</v>
      </c>
      <c r="AH190">
        <f t="shared" si="88"/>
        <v>249.73161437810313</v>
      </c>
    </row>
    <row r="191" spans="4:34" x14ac:dyDescent="0.25">
      <c r="D191" s="2">
        <f t="shared" si="61"/>
        <v>43831</v>
      </c>
      <c r="E191" s="8">
        <f t="shared" si="89"/>
        <v>0.78749999999999842</v>
      </c>
      <c r="F191" s="3">
        <f t="shared" si="62"/>
        <v>2458850.5375000001</v>
      </c>
      <c r="G191" s="4">
        <f t="shared" si="63"/>
        <v>0.2000147159479834</v>
      </c>
      <c r="I191">
        <f t="shared" si="64"/>
        <v>281.15022358596434</v>
      </c>
      <c r="J191">
        <f t="shared" si="65"/>
        <v>7557.8689220026154</v>
      </c>
      <c r="K191">
        <f t="shared" si="66"/>
        <v>1.6700220912639861E-2</v>
      </c>
      <c r="L191">
        <f t="shared" si="67"/>
        <v>-7.2676627997239632E-2</v>
      </c>
      <c r="M191">
        <f t="shared" si="68"/>
        <v>281.07754695796712</v>
      </c>
      <c r="N191">
        <f t="shared" si="69"/>
        <v>357.79624537461768</v>
      </c>
      <c r="O191">
        <f t="shared" si="70"/>
        <v>0.98331272597979258</v>
      </c>
      <c r="P191">
        <f t="shared" si="71"/>
        <v>281.06712564138928</v>
      </c>
      <c r="Q191">
        <f t="shared" si="72"/>
        <v>23.436690083882397</v>
      </c>
      <c r="R191">
        <f t="shared" si="73"/>
        <v>23.436325646484697</v>
      </c>
      <c r="S191">
        <f t="shared" si="60"/>
        <v>-77.965636813757087</v>
      </c>
      <c r="T191">
        <f t="shared" si="74"/>
        <v>-22.975225983738977</v>
      </c>
      <c r="U191">
        <f t="shared" si="75"/>
        <v>4.3023331111199548E-2</v>
      </c>
      <c r="V191">
        <f t="shared" si="76"/>
        <v>-3.5772792908721369</v>
      </c>
      <c r="W191">
        <f t="shared" si="77"/>
        <v>70.419236789535915</v>
      </c>
      <c r="X191" s="8">
        <f t="shared" si="78"/>
        <v>0.54415088839643899</v>
      </c>
      <c r="Y191" s="8">
        <f t="shared" si="79"/>
        <v>0.34854189731439478</v>
      </c>
      <c r="Z191" s="8">
        <f t="shared" si="80"/>
        <v>0.73975987947848321</v>
      </c>
      <c r="AA191" s="9">
        <f t="shared" si="81"/>
        <v>563.35389431628732</v>
      </c>
      <c r="AB191">
        <f t="shared" si="82"/>
        <v>1070.4227207091255</v>
      </c>
      <c r="AC191">
        <f t="shared" si="83"/>
        <v>87.605680177281386</v>
      </c>
      <c r="AD191">
        <f t="shared" si="84"/>
        <v>102.79346004440805</v>
      </c>
      <c r="AE191">
        <f t="shared" si="85"/>
        <v>-12.79346004440805</v>
      </c>
      <c r="AF191">
        <f t="shared" si="86"/>
        <v>2.541017467726148E-2</v>
      </c>
      <c r="AG191">
        <f t="shared" si="87"/>
        <v>-12.768049869730788</v>
      </c>
      <c r="AH191">
        <f t="shared" si="88"/>
        <v>250.61117035073516</v>
      </c>
    </row>
    <row r="192" spans="4:34" x14ac:dyDescent="0.25">
      <c r="D192" s="2">
        <f t="shared" si="61"/>
        <v>43831</v>
      </c>
      <c r="E192" s="8">
        <f t="shared" si="89"/>
        <v>0.79166666666666508</v>
      </c>
      <c r="F192" s="3">
        <f t="shared" si="62"/>
        <v>2458850.5416666665</v>
      </c>
      <c r="G192" s="4">
        <f t="shared" si="63"/>
        <v>0.20001483002509271</v>
      </c>
      <c r="I192">
        <f t="shared" si="64"/>
        <v>281.15433044973361</v>
      </c>
      <c r="J192">
        <f t="shared" si="65"/>
        <v>7557.8730286702021</v>
      </c>
      <c r="K192">
        <f t="shared" si="66"/>
        <v>1.6700220907838622E-2</v>
      </c>
      <c r="L192">
        <f t="shared" si="67"/>
        <v>-7.2536645953985429E-2</v>
      </c>
      <c r="M192">
        <f t="shared" si="68"/>
        <v>281.08179380377965</v>
      </c>
      <c r="N192">
        <f t="shared" si="69"/>
        <v>357.80049202424834</v>
      </c>
      <c r="O192">
        <f t="shared" si="70"/>
        <v>0.9833126799944123</v>
      </c>
      <c r="P192">
        <f t="shared" si="71"/>
        <v>281.07137248458139</v>
      </c>
      <c r="Q192">
        <f t="shared" si="72"/>
        <v>23.436690082398918</v>
      </c>
      <c r="R192">
        <f t="shared" si="73"/>
        <v>23.436325654759134</v>
      </c>
      <c r="S192">
        <f t="shared" si="60"/>
        <v>-77.961039956681603</v>
      </c>
      <c r="T192">
        <f t="shared" si="74"/>
        <v>-22.974873752017562</v>
      </c>
      <c r="U192">
        <f t="shared" si="75"/>
        <v>4.3023331142443222E-2</v>
      </c>
      <c r="V192">
        <f t="shared" si="76"/>
        <v>-3.5792350358126783</v>
      </c>
      <c r="W192">
        <f t="shared" si="77"/>
        <v>70.419603605761367</v>
      </c>
      <c r="X192" s="8">
        <f t="shared" si="78"/>
        <v>0.54415224655264771</v>
      </c>
      <c r="Y192" s="8">
        <f t="shared" si="79"/>
        <v>0.3485422365366439</v>
      </c>
      <c r="Z192" s="8">
        <f t="shared" si="80"/>
        <v>0.73976225656865147</v>
      </c>
      <c r="AA192" s="9">
        <f t="shared" si="81"/>
        <v>563.35682884609093</v>
      </c>
      <c r="AB192">
        <f t="shared" si="82"/>
        <v>1076.4207649641851</v>
      </c>
      <c r="AC192">
        <f t="shared" si="83"/>
        <v>89.105191241046271</v>
      </c>
      <c r="AD192">
        <f t="shared" si="84"/>
        <v>103.8796634991926</v>
      </c>
      <c r="AE192">
        <f t="shared" si="85"/>
        <v>-13.879663499192603</v>
      </c>
      <c r="AF192">
        <f t="shared" si="86"/>
        <v>2.3351027249763515E-2</v>
      </c>
      <c r="AG192">
        <f t="shared" si="87"/>
        <v>-13.856312471942839</v>
      </c>
      <c r="AH192">
        <f t="shared" si="88"/>
        <v>251.48691657437615</v>
      </c>
    </row>
    <row r="193" spans="4:34" x14ac:dyDescent="0.25">
      <c r="D193" s="2">
        <f t="shared" si="61"/>
        <v>43831</v>
      </c>
      <c r="E193" s="8">
        <f t="shared" si="89"/>
        <v>0.79583333333333173</v>
      </c>
      <c r="F193" s="3">
        <f t="shared" si="62"/>
        <v>2458850.5458333334</v>
      </c>
      <c r="G193" s="4">
        <f t="shared" si="63"/>
        <v>0.20001494410221479</v>
      </c>
      <c r="I193">
        <f t="shared" si="64"/>
        <v>281.15843731396217</v>
      </c>
      <c r="J193">
        <f t="shared" si="65"/>
        <v>7557.8771353382508</v>
      </c>
      <c r="K193">
        <f t="shared" si="66"/>
        <v>1.6700220903037379E-2</v>
      </c>
      <c r="L193">
        <f t="shared" si="67"/>
        <v>-7.2396663498254368E-2</v>
      </c>
      <c r="M193">
        <f t="shared" si="68"/>
        <v>281.08604065046393</v>
      </c>
      <c r="N193">
        <f t="shared" si="69"/>
        <v>357.80473867475212</v>
      </c>
      <c r="O193">
        <f t="shared" si="70"/>
        <v>0.98331263409769243</v>
      </c>
      <c r="P193">
        <f t="shared" si="71"/>
        <v>281.07561932864536</v>
      </c>
      <c r="Q193">
        <f t="shared" si="72"/>
        <v>23.43669008091544</v>
      </c>
      <c r="R193">
        <f t="shared" si="73"/>
        <v>23.436325663033578</v>
      </c>
      <c r="S193">
        <f t="shared" si="60"/>
        <v>-77.956443122628556</v>
      </c>
      <c r="T193">
        <f t="shared" si="74"/>
        <v>-22.974521387687812</v>
      </c>
      <c r="U193">
        <f t="shared" si="75"/>
        <v>4.3023331173686889E-2</v>
      </c>
      <c r="V193">
        <f t="shared" si="76"/>
        <v>-3.5811906888342913</v>
      </c>
      <c r="W193">
        <f t="shared" si="77"/>
        <v>70.419970557384403</v>
      </c>
      <c r="X193" s="8">
        <f t="shared" si="78"/>
        <v>0.54415360464502383</v>
      </c>
      <c r="Y193" s="8">
        <f t="shared" si="79"/>
        <v>0.34854257531895605</v>
      </c>
      <c r="Z193" s="8">
        <f t="shared" si="80"/>
        <v>0.7397646339710916</v>
      </c>
      <c r="AA193" s="9">
        <f t="shared" si="81"/>
        <v>563.35976445907522</v>
      </c>
      <c r="AB193">
        <f t="shared" si="82"/>
        <v>1082.4188093111634</v>
      </c>
      <c r="AC193">
        <f t="shared" si="83"/>
        <v>90.604702327790847</v>
      </c>
      <c r="AD193">
        <f t="shared" si="84"/>
        <v>104.9714330395954</v>
      </c>
      <c r="AE193">
        <f t="shared" si="85"/>
        <v>-14.971433039595397</v>
      </c>
      <c r="AF193">
        <f t="shared" si="86"/>
        <v>2.1576959425536644E-2</v>
      </c>
      <c r="AG193">
        <f t="shared" si="87"/>
        <v>-14.949856080169861</v>
      </c>
      <c r="AH193">
        <f t="shared" si="88"/>
        <v>252.35941668301365</v>
      </c>
    </row>
    <row r="194" spans="4:34" x14ac:dyDescent="0.25">
      <c r="D194" s="2">
        <f t="shared" si="61"/>
        <v>43831</v>
      </c>
      <c r="E194" s="8">
        <f t="shared" si="89"/>
        <v>0.79999999999999838</v>
      </c>
      <c r="F194" s="3">
        <f t="shared" si="62"/>
        <v>2458850.5499999998</v>
      </c>
      <c r="G194" s="4">
        <f t="shared" si="63"/>
        <v>0.20001505817932413</v>
      </c>
      <c r="I194">
        <f t="shared" si="64"/>
        <v>281.16254417773325</v>
      </c>
      <c r="J194">
        <f t="shared" si="65"/>
        <v>7557.8812420058393</v>
      </c>
      <c r="K194">
        <f t="shared" si="66"/>
        <v>1.670022089823614E-2</v>
      </c>
      <c r="L194">
        <f t="shared" si="67"/>
        <v>-7.2256680662285189E-2</v>
      </c>
      <c r="M194">
        <f t="shared" si="68"/>
        <v>281.09028749707096</v>
      </c>
      <c r="N194">
        <f t="shared" si="69"/>
        <v>357.80898532517676</v>
      </c>
      <c r="O194">
        <f t="shared" si="70"/>
        <v>0.9833125882896433</v>
      </c>
      <c r="P194">
        <f t="shared" si="71"/>
        <v>281.07986617263214</v>
      </c>
      <c r="Q194">
        <f t="shared" si="72"/>
        <v>23.436690079431962</v>
      </c>
      <c r="R194">
        <f t="shared" si="73"/>
        <v>23.436325671308026</v>
      </c>
      <c r="S194">
        <f t="shared" ref="S194:S257" si="90">DEGREES(ATAN2(COS(RADIANS(P194)),COS(RADIANS(R194))*SIN(RADIANS(P194))))</f>
        <v>-77.951846312633805</v>
      </c>
      <c r="T194">
        <f t="shared" si="74"/>
        <v>-22.974168890831393</v>
      </c>
      <c r="U194">
        <f t="shared" si="75"/>
        <v>4.3023331204930584E-2</v>
      </c>
      <c r="V194">
        <f t="shared" si="76"/>
        <v>-3.5831462494630073</v>
      </c>
      <c r="W194">
        <f t="shared" si="77"/>
        <v>70.420337644316973</v>
      </c>
      <c r="X194" s="8">
        <f t="shared" si="78"/>
        <v>0.54415496267323815</v>
      </c>
      <c r="Y194" s="8">
        <f t="shared" si="79"/>
        <v>0.34854291366124657</v>
      </c>
      <c r="Z194" s="8">
        <f t="shared" si="80"/>
        <v>0.73976701168522974</v>
      </c>
      <c r="AA194" s="9">
        <f t="shared" si="81"/>
        <v>563.36270115453578</v>
      </c>
      <c r="AB194">
        <f t="shared" si="82"/>
        <v>1088.4168537505348</v>
      </c>
      <c r="AC194">
        <f t="shared" si="83"/>
        <v>92.104213437633689</v>
      </c>
      <c r="AD194">
        <f t="shared" si="84"/>
        <v>106.06849690660592</v>
      </c>
      <c r="AE194">
        <f t="shared" si="85"/>
        <v>-16.068496906605915</v>
      </c>
      <c r="AF194">
        <f t="shared" si="86"/>
        <v>2.0031966171144413E-2</v>
      </c>
      <c r="AG194">
        <f t="shared" si="87"/>
        <v>-16.048464940434769</v>
      </c>
      <c r="AH194">
        <f t="shared" si="88"/>
        <v>253.22924631192569</v>
      </c>
    </row>
    <row r="195" spans="4:34" x14ac:dyDescent="0.25">
      <c r="D195" s="2">
        <f t="shared" ref="D195:D241" si="91">$B$7</f>
        <v>43831</v>
      </c>
      <c r="E195" s="8">
        <f t="shared" si="89"/>
        <v>0.80416666666666503</v>
      </c>
      <c r="F195" s="3">
        <f t="shared" ref="F195:F241" si="92">D195+2415018.5+E195-$B$5/24</f>
        <v>2458850.5541666667</v>
      </c>
      <c r="G195" s="4">
        <f t="shared" ref="G195:G241" si="93">(F195-2451545)/36525</f>
        <v>0.20001517225644622</v>
      </c>
      <c r="I195">
        <f t="shared" ref="I195:I241" si="94">MOD(280.46646+G195*(36000.76983 + G195*0.0003032),360)</f>
        <v>281.1666510419609</v>
      </c>
      <c r="J195">
        <f t="shared" ref="J195:J241" si="95">357.52911+G195*(35999.05029 - 0.0001537*G195)</f>
        <v>7557.8853486738872</v>
      </c>
      <c r="K195">
        <f t="shared" ref="K195:K241" si="96">0.016708634-G195*(0.000042037+0.0000001267*G195)</f>
        <v>1.6700220893434897E-2</v>
      </c>
      <c r="L195">
        <f t="shared" ref="L195:L241" si="97">SIN(RADIANS(J195))*(1.914602-G195*(0.004817+0.000014*G195))+SIN(RADIANS(2*J195))*(0.019993-0.000101*G195)+SIN(RADIANS(3*J195))*0.000289</f>
        <v>-7.2116697415481393E-2</v>
      </c>
      <c r="M195">
        <f t="shared" ref="M195:M241" si="98">I195+L195</f>
        <v>281.09453434454542</v>
      </c>
      <c r="N195">
        <f t="shared" ref="N195:N241" si="99">MOD(J195+L195,360)</f>
        <v>357.8132319764718</v>
      </c>
      <c r="O195">
        <f t="shared" ref="O195:O241" si="100">(1.000001018*(1-K195*K195))/(1+K195*COS(RADIANS(N195)))</f>
        <v>0.98331254257025491</v>
      </c>
      <c r="P195">
        <f t="shared" ref="P195:P241" si="101">M195-0.00569-0.00478*SIN(RADIANS(125.04-1934.136*G195))</f>
        <v>281.0841130174864</v>
      </c>
      <c r="Q195">
        <f t="shared" ref="Q195:Q241" si="102">23+(26+((21.448-G195*(46.815+G195*(0.00059-G195*0.001813))))/60)/60</f>
        <v>23.436690077948484</v>
      </c>
      <c r="R195">
        <f t="shared" ref="R195:R241" si="103">Q195+0.00256*COS(RADIANS(125.04-1934.136*G195))</f>
        <v>23.436325679582481</v>
      </c>
      <c r="S195">
        <f t="shared" si="90"/>
        <v>-77.947249525683347</v>
      </c>
      <c r="T195">
        <f t="shared" ref="T195:T241" si="104">DEGREES(ASIN(SIN(RADIANS(R195))*SIN(RADIANS(P195))))</f>
        <v>-22.973816261372825</v>
      </c>
      <c r="U195">
        <f t="shared" ref="U195:U241" si="105">TAN(RADIANS(R195/2))*TAN(RADIANS(R195/2))</f>
        <v>4.3023331236174314E-2</v>
      </c>
      <c r="V195">
        <f t="shared" ref="V195:V241" si="106">4*DEGREES(U195*SIN(2*RADIANS(I195))-2*K195*SIN(RADIANS(J195))+4*K195*U195*SIN(RADIANS(J195))*COS(2*RADIANS(I195))-0.5*U195*U195*SIN(4*RADIANS(I195))-1.25*K195*K195*SIN(2*RADIANS(J195)))</f>
        <v>-3.5851017180985192</v>
      </c>
      <c r="W195">
        <f t="shared" ref="W195:W241" si="107">DEGREES(ACOS(COS(RADIANS(90.833))/(COS(RADIANS($B$3))*COS(RADIANS(T195)))-TAN(RADIANS($B$3))*TAN(RADIANS(T195))))</f>
        <v>70.42070486663475</v>
      </c>
      <c r="X195" s="8">
        <f t="shared" ref="X195:X241" si="108">(720-4*$B$4-V195+$B$5*60)/1440</f>
        <v>0.54415632063756836</v>
      </c>
      <c r="Y195" s="8">
        <f t="shared" ref="Y195:Y241" si="109">X195-W195*4/1440</f>
        <v>0.3485432515635829</v>
      </c>
      <c r="Z195" s="8">
        <f t="shared" ref="Z195:Z241" si="110">X195+W195*4/1440</f>
        <v>0.73976938971155382</v>
      </c>
      <c r="AA195" s="9">
        <f t="shared" ref="AA195:AA241" si="111">8*W195</f>
        <v>563.365638933078</v>
      </c>
      <c r="AB195">
        <f t="shared" ref="AB195:AB241" si="112">MOD(E195*1440+V195+4*$B$4-60*$B$5,1440)</f>
        <v>1094.4148982818992</v>
      </c>
      <c r="AC195">
        <f t="shared" ref="AC195:AC241" si="113">IF(AB195/4&lt;0,AB195/4+180,AB195/4-180)</f>
        <v>93.60372457047481</v>
      </c>
      <c r="AD195">
        <f t="shared" ref="AD195:AD241" si="114">DEGREES(ACOS(SIN(RADIANS($B$3))*SIN(RADIANS(T195))+COS(RADIANS($B$3))*COS(RADIANS(T195))*COS(RADIANS(AC195))))</f>
        <v>107.17058797742473</v>
      </c>
      <c r="AE195">
        <f t="shared" ref="AE195:AE241" si="115">90-AD195</f>
        <v>-17.170587977424731</v>
      </c>
      <c r="AF195">
        <f t="shared" ref="AF195:AF241" si="116">IF(AE195&gt;85,0,IF(AE195&gt;5,58.1/TAN(RADIANS(AE195))-0.07/POWER(TAN(RADIANS(AE195)),3)+0.000086/POWER(TAN(RADIANS(AE195)),5),IF(AE195&gt;-0.575,1735+AE195*(-518.2+AE195*(103.4+AE195*(-12.79+AE195*0.711))),-20.772/TAN(RADIANS(AE195)))))/3600</f>
        <v>1.8673787416118023E-2</v>
      </c>
      <c r="AG195">
        <f t="shared" ref="AG195:AG241" si="117">AE195+AF195</f>
        <v>-17.151914190008611</v>
      </c>
      <c r="AH195">
        <f t="shared" ref="AH195:AH241" si="118">IF(AC195&gt;0,MOD(DEGREES(ACOS(((SIN(RADIANS($B$3))*COS(RADIANS(AD195)))-SIN(RADIANS(T195)))/(COS(RADIANS($B$3))*SIN(RADIANS(AD195)))))+180,360),MOD(540-DEGREES(ACOS(((SIN(RADIANS($B$3))*COS(RADIANS(AD195)))-SIN(RADIANS(T195)))/(COS(RADIANS($B$3))*SIN(RADIANS(AD195))))),360))</f>
        <v>254.09699444607847</v>
      </c>
    </row>
    <row r="196" spans="4:34" x14ac:dyDescent="0.25">
      <c r="D196" s="2">
        <f t="shared" si="91"/>
        <v>43831</v>
      </c>
      <c r="E196" s="8">
        <f t="shared" ref="E196:E241" si="119">E195+0.1/24</f>
        <v>0.80833333333333168</v>
      </c>
      <c r="F196" s="3">
        <f t="shared" si="92"/>
        <v>2458850.5583333331</v>
      </c>
      <c r="G196" s="4">
        <f t="shared" si="93"/>
        <v>0.20001528633355553</v>
      </c>
      <c r="I196">
        <f t="shared" si="94"/>
        <v>281.17075790573017</v>
      </c>
      <c r="J196">
        <f t="shared" si="95"/>
        <v>7557.8894553414766</v>
      </c>
      <c r="K196">
        <f t="shared" si="96"/>
        <v>1.6700220888633655E-2</v>
      </c>
      <c r="L196">
        <f t="shared" si="97"/>
        <v>-7.1976713789859939E-2</v>
      </c>
      <c r="M196">
        <f t="shared" si="98"/>
        <v>281.0987811919403</v>
      </c>
      <c r="N196">
        <f t="shared" si="99"/>
        <v>357.8174786276868</v>
      </c>
      <c r="O196">
        <f t="shared" si="100"/>
        <v>0.98331249693953793</v>
      </c>
      <c r="P196">
        <f t="shared" si="101"/>
        <v>281.08835986226114</v>
      </c>
      <c r="Q196">
        <f t="shared" si="102"/>
        <v>23.436690076465002</v>
      </c>
      <c r="R196">
        <f t="shared" si="103"/>
        <v>23.436325687856939</v>
      </c>
      <c r="S196">
        <f t="shared" si="90"/>
        <v>-77.942652762810624</v>
      </c>
      <c r="T196">
        <f t="shared" si="104"/>
        <v>-22.973463499393656</v>
      </c>
      <c r="U196">
        <f t="shared" si="105"/>
        <v>4.3023331267418044E-2</v>
      </c>
      <c r="V196">
        <f t="shared" si="106"/>
        <v>-3.5870570942684461</v>
      </c>
      <c r="W196">
        <f t="shared" si="107"/>
        <v>70.421072224249784</v>
      </c>
      <c r="X196" s="8">
        <f t="shared" si="108"/>
        <v>0.54415767853768637</v>
      </c>
      <c r="Y196" s="8">
        <f t="shared" si="109"/>
        <v>0.34854358902588145</v>
      </c>
      <c r="Z196" s="8">
        <f t="shared" si="110"/>
        <v>0.7397717680494913</v>
      </c>
      <c r="AA196" s="9">
        <f t="shared" si="111"/>
        <v>563.36857779399827</v>
      </c>
      <c r="AB196">
        <f t="shared" si="112"/>
        <v>1100.4129429057293</v>
      </c>
      <c r="AC196">
        <f t="shared" si="113"/>
        <v>95.103235726432331</v>
      </c>
      <c r="AD196">
        <f t="shared" si="114"/>
        <v>108.27744323620078</v>
      </c>
      <c r="AE196">
        <f t="shared" si="115"/>
        <v>-18.277443236200781</v>
      </c>
      <c r="AF196">
        <f t="shared" si="116"/>
        <v>1.7469936177485559E-2</v>
      </c>
      <c r="AG196">
        <f t="shared" si="117"/>
        <v>-18.259973300023297</v>
      </c>
      <c r="AH196">
        <f t="shared" si="118"/>
        <v>254.96326492142998</v>
      </c>
    </row>
    <row r="197" spans="4:34" x14ac:dyDescent="0.25">
      <c r="D197" s="2">
        <f t="shared" si="91"/>
        <v>43831</v>
      </c>
      <c r="E197" s="8">
        <f t="shared" si="119"/>
        <v>0.81249999999999833</v>
      </c>
      <c r="F197" s="3">
        <f t="shared" si="92"/>
        <v>2458850.5625</v>
      </c>
      <c r="G197" s="4">
        <f t="shared" si="93"/>
        <v>0.20001540041067761</v>
      </c>
      <c r="I197">
        <f t="shared" si="94"/>
        <v>281.17486476995964</v>
      </c>
      <c r="J197">
        <f t="shared" si="95"/>
        <v>7557.8935620095235</v>
      </c>
      <c r="K197">
        <f t="shared" si="96"/>
        <v>1.6700220883832412E-2</v>
      </c>
      <c r="L197">
        <f t="shared" si="97"/>
        <v>-7.1836729754990641E-2</v>
      </c>
      <c r="M197">
        <f t="shared" si="98"/>
        <v>281.10302804020466</v>
      </c>
      <c r="N197">
        <f t="shared" si="99"/>
        <v>357.82172527976854</v>
      </c>
      <c r="O197">
        <f t="shared" si="100"/>
        <v>0.98331245139748191</v>
      </c>
      <c r="P197">
        <f t="shared" si="101"/>
        <v>281.09260670790547</v>
      </c>
      <c r="Q197">
        <f t="shared" si="102"/>
        <v>23.436690074981524</v>
      </c>
      <c r="R197">
        <f t="shared" si="103"/>
        <v>23.436325696131405</v>
      </c>
      <c r="S197">
        <f t="shared" si="90"/>
        <v>-77.938056022996903</v>
      </c>
      <c r="T197">
        <f t="shared" si="104"/>
        <v>-22.97311060481799</v>
      </c>
      <c r="U197">
        <f t="shared" si="105"/>
        <v>4.3023331298661822E-2</v>
      </c>
      <c r="V197">
        <f t="shared" si="106"/>
        <v>-3.5890123783732375</v>
      </c>
      <c r="W197">
        <f t="shared" si="107"/>
        <v>70.421439717238144</v>
      </c>
      <c r="X197" s="8">
        <f t="shared" si="108"/>
        <v>0.5441590363738702</v>
      </c>
      <c r="Y197" s="8">
        <f t="shared" si="109"/>
        <v>0.34854392604820872</v>
      </c>
      <c r="Z197" s="8">
        <f t="shared" si="110"/>
        <v>0.73977414669953168</v>
      </c>
      <c r="AA197" s="9">
        <f t="shared" si="111"/>
        <v>563.37151773790515</v>
      </c>
      <c r="AB197">
        <f t="shared" si="112"/>
        <v>1106.4109876216244</v>
      </c>
      <c r="AC197">
        <f t="shared" si="113"/>
        <v>96.602746905406093</v>
      </c>
      <c r="AD197">
        <f t="shared" si="114"/>
        <v>109.38880322620699</v>
      </c>
      <c r="AE197">
        <f t="shared" si="115"/>
        <v>-19.388803226206988</v>
      </c>
      <c r="AF197">
        <f t="shared" si="116"/>
        <v>1.6395028696151056E-2</v>
      </c>
      <c r="AG197">
        <f t="shared" si="117"/>
        <v>-19.372408197510836</v>
      </c>
      <c r="AH197">
        <f t="shared" si="118"/>
        <v>255.82867809014215</v>
      </c>
    </row>
    <row r="198" spans="4:34" x14ac:dyDescent="0.25">
      <c r="D198" s="2">
        <f t="shared" si="91"/>
        <v>43831</v>
      </c>
      <c r="E198" s="8">
        <f t="shared" si="119"/>
        <v>0.81666666666666499</v>
      </c>
      <c r="F198" s="3">
        <f t="shared" si="92"/>
        <v>2458850.5666666669</v>
      </c>
      <c r="G198" s="4">
        <f t="shared" si="93"/>
        <v>0.20001551448779969</v>
      </c>
      <c r="I198">
        <f t="shared" si="94"/>
        <v>281.1789716341882</v>
      </c>
      <c r="J198">
        <f t="shared" si="95"/>
        <v>7557.8976686775713</v>
      </c>
      <c r="K198">
        <f t="shared" si="96"/>
        <v>1.6700220879031172E-2</v>
      </c>
      <c r="L198">
        <f t="shared" si="97"/>
        <v>-7.1696745327237091E-2</v>
      </c>
      <c r="M198">
        <f t="shared" si="98"/>
        <v>281.10727488886096</v>
      </c>
      <c r="N198">
        <f t="shared" si="99"/>
        <v>357.8259719322441</v>
      </c>
      <c r="O198">
        <f t="shared" si="100"/>
        <v>0.98331240594409297</v>
      </c>
      <c r="P198">
        <f t="shared" si="101"/>
        <v>281.0968535539418</v>
      </c>
      <c r="Q198">
        <f t="shared" si="102"/>
        <v>23.436690073498045</v>
      </c>
      <c r="R198">
        <f t="shared" si="103"/>
        <v>23.436325704405878</v>
      </c>
      <c r="S198">
        <f t="shared" si="90"/>
        <v>-77.933459306767503</v>
      </c>
      <c r="T198">
        <f t="shared" si="104"/>
        <v>-22.972757577688395</v>
      </c>
      <c r="U198">
        <f t="shared" si="105"/>
        <v>4.3023331329905615E-2</v>
      </c>
      <c r="V198">
        <f t="shared" si="106"/>
        <v>-3.5909675701574031</v>
      </c>
      <c r="W198">
        <f t="shared" si="107"/>
        <v>70.421807345552565</v>
      </c>
      <c r="X198" s="8">
        <f t="shared" si="108"/>
        <v>0.54416039414594253</v>
      </c>
      <c r="Y198" s="8">
        <f t="shared" si="109"/>
        <v>0.34854426263051874</v>
      </c>
      <c r="Z198" s="8">
        <f t="shared" si="110"/>
        <v>0.73977652566136631</v>
      </c>
      <c r="AA198" s="9">
        <f t="shared" si="111"/>
        <v>563.37445876442052</v>
      </c>
      <c r="AB198">
        <f t="shared" si="112"/>
        <v>1112.4090324298402</v>
      </c>
      <c r="AC198">
        <f t="shared" si="113"/>
        <v>98.102258107460045</v>
      </c>
      <c r="AD198">
        <f t="shared" si="114"/>
        <v>110.50441148297742</v>
      </c>
      <c r="AE198">
        <f t="shared" si="115"/>
        <v>-20.504411482977417</v>
      </c>
      <c r="AF198">
        <f t="shared" si="116"/>
        <v>1.542894444254761E-2</v>
      </c>
      <c r="AG198">
        <f t="shared" si="117"/>
        <v>-20.48898253853487</v>
      </c>
      <c r="AH198">
        <f t="shared" si="118"/>
        <v>256.69387266254125</v>
      </c>
    </row>
    <row r="199" spans="4:34" x14ac:dyDescent="0.25">
      <c r="D199" s="2">
        <f t="shared" si="91"/>
        <v>43831</v>
      </c>
      <c r="E199" s="8">
        <f t="shared" si="119"/>
        <v>0.82083333333333164</v>
      </c>
      <c r="F199" s="3">
        <f t="shared" si="92"/>
        <v>2458850.5708333333</v>
      </c>
      <c r="G199" s="4">
        <f t="shared" si="93"/>
        <v>0.20001562856490904</v>
      </c>
      <c r="I199">
        <f t="shared" si="94"/>
        <v>281.18307849795747</v>
      </c>
      <c r="J199">
        <f t="shared" si="95"/>
        <v>7557.9017753451599</v>
      </c>
      <c r="K199">
        <f t="shared" si="96"/>
        <v>1.670022087422993E-2</v>
      </c>
      <c r="L199">
        <f t="shared" si="97"/>
        <v>-7.1556760523018556E-2</v>
      </c>
      <c r="M199">
        <f t="shared" si="98"/>
        <v>281.11152173743443</v>
      </c>
      <c r="N199">
        <f t="shared" si="99"/>
        <v>357.8302185846369</v>
      </c>
      <c r="O199">
        <f t="shared" si="100"/>
        <v>0.98331236057937554</v>
      </c>
      <c r="P199">
        <f t="shared" si="101"/>
        <v>281.10110039989536</v>
      </c>
      <c r="Q199">
        <f t="shared" si="102"/>
        <v>23.436690072014567</v>
      </c>
      <c r="R199">
        <f t="shared" si="103"/>
        <v>23.43632571268035</v>
      </c>
      <c r="S199">
        <f t="shared" si="90"/>
        <v>-77.928862614644871</v>
      </c>
      <c r="T199">
        <f t="shared" si="104"/>
        <v>-22.972404418047304</v>
      </c>
      <c r="U199">
        <f t="shared" si="105"/>
        <v>4.30233313611494E-2</v>
      </c>
      <c r="V199">
        <f t="shared" si="106"/>
        <v>-3.5929226693661795</v>
      </c>
      <c r="W199">
        <f t="shared" si="107"/>
        <v>70.422175109145826</v>
      </c>
      <c r="X199" s="8">
        <f t="shared" si="108"/>
        <v>0.54416175185372651</v>
      </c>
      <c r="Y199" s="8">
        <f t="shared" si="109"/>
        <v>0.34854459877276589</v>
      </c>
      <c r="Z199" s="8">
        <f t="shared" si="110"/>
        <v>0.73977890493468712</v>
      </c>
      <c r="AA199" s="9">
        <f t="shared" si="111"/>
        <v>563.37740087316661</v>
      </c>
      <c r="AB199">
        <f t="shared" si="112"/>
        <v>1118.4070773306314</v>
      </c>
      <c r="AC199">
        <f t="shared" si="113"/>
        <v>99.601769332657852</v>
      </c>
      <c r="AD199">
        <f t="shared" si="114"/>
        <v>111.62401394391883</v>
      </c>
      <c r="AE199">
        <f t="shared" si="115"/>
        <v>-21.624013943918825</v>
      </c>
      <c r="AF199">
        <f t="shared" si="116"/>
        <v>1.4555529884381614E-2</v>
      </c>
      <c r="AG199">
        <f t="shared" si="117"/>
        <v>-21.609458414034442</v>
      </c>
      <c r="AH199">
        <f t="shared" si="118"/>
        <v>257.55950774083601</v>
      </c>
    </row>
    <row r="200" spans="4:34" x14ac:dyDescent="0.25">
      <c r="D200" s="2">
        <f t="shared" si="91"/>
        <v>43831</v>
      </c>
      <c r="E200" s="8">
        <f t="shared" si="119"/>
        <v>0.82499999999999829</v>
      </c>
      <c r="F200" s="3">
        <f t="shared" si="92"/>
        <v>2458850.5750000002</v>
      </c>
      <c r="G200" s="4">
        <f t="shared" si="93"/>
        <v>0.20001574264203112</v>
      </c>
      <c r="I200">
        <f t="shared" si="94"/>
        <v>281.18718536218694</v>
      </c>
      <c r="J200">
        <f t="shared" si="95"/>
        <v>7557.9058820132077</v>
      </c>
      <c r="K200">
        <f t="shared" si="96"/>
        <v>1.6700220869428687E-2</v>
      </c>
      <c r="L200">
        <f t="shared" si="97"/>
        <v>-7.1416775311738165E-2</v>
      </c>
      <c r="M200">
        <f t="shared" si="98"/>
        <v>281.11576858687522</v>
      </c>
      <c r="N200">
        <f t="shared" si="99"/>
        <v>357.83446523789553</v>
      </c>
      <c r="O200">
        <f t="shared" si="100"/>
        <v>0.98331231530332042</v>
      </c>
      <c r="P200">
        <f t="shared" si="101"/>
        <v>281.10534724671629</v>
      </c>
      <c r="Q200">
        <f t="shared" si="102"/>
        <v>23.436690070531089</v>
      </c>
      <c r="R200">
        <f t="shared" si="103"/>
        <v>23.436325720954834</v>
      </c>
      <c r="S200">
        <f t="shared" si="90"/>
        <v>-77.924265945609008</v>
      </c>
      <c r="T200">
        <f t="shared" si="104"/>
        <v>-22.972051125818624</v>
      </c>
      <c r="U200">
        <f t="shared" si="105"/>
        <v>4.3023331392393234E-2</v>
      </c>
      <c r="V200">
        <f t="shared" si="106"/>
        <v>-3.5948776764009533</v>
      </c>
      <c r="W200">
        <f t="shared" si="107"/>
        <v>70.422543008094237</v>
      </c>
      <c r="X200" s="8">
        <f t="shared" si="108"/>
        <v>0.54416310949750069</v>
      </c>
      <c r="Y200" s="8">
        <f t="shared" si="109"/>
        <v>0.34854493447501667</v>
      </c>
      <c r="Z200" s="8">
        <f t="shared" si="110"/>
        <v>0.73978128451998471</v>
      </c>
      <c r="AA200" s="9">
        <f t="shared" si="111"/>
        <v>563.3803440647539</v>
      </c>
      <c r="AB200">
        <f t="shared" si="112"/>
        <v>1124.4051223235965</v>
      </c>
      <c r="AC200">
        <f t="shared" si="113"/>
        <v>101.10128058089913</v>
      </c>
      <c r="AD200">
        <f t="shared" si="114"/>
        <v>112.74735833166557</v>
      </c>
      <c r="AE200">
        <f t="shared" si="115"/>
        <v>-22.747358331665566</v>
      </c>
      <c r="AF200">
        <f t="shared" si="116"/>
        <v>1.37616673466691E-2</v>
      </c>
      <c r="AG200">
        <f t="shared" si="117"/>
        <v>-22.733596664318899</v>
      </c>
      <c r="AH200">
        <f t="shared" si="118"/>
        <v>258.42626506189049</v>
      </c>
    </row>
    <row r="201" spans="4:34" x14ac:dyDescent="0.25">
      <c r="D201" s="2">
        <f t="shared" si="91"/>
        <v>43831</v>
      </c>
      <c r="E201" s="8">
        <f t="shared" si="119"/>
        <v>0.82916666666666494</v>
      </c>
      <c r="F201" s="3">
        <f t="shared" si="92"/>
        <v>2458850.5791666666</v>
      </c>
      <c r="G201" s="4">
        <f t="shared" si="93"/>
        <v>0.20001585671914043</v>
      </c>
      <c r="I201">
        <f t="shared" si="94"/>
        <v>281.1912922259562</v>
      </c>
      <c r="J201">
        <f t="shared" si="95"/>
        <v>7557.9099886807971</v>
      </c>
      <c r="K201">
        <f t="shared" si="96"/>
        <v>1.6700220864627448E-2</v>
      </c>
      <c r="L201">
        <f t="shared" si="97"/>
        <v>-7.1276789725524203E-2</v>
      </c>
      <c r="M201">
        <f t="shared" si="98"/>
        <v>281.12001543623069</v>
      </c>
      <c r="N201">
        <f t="shared" si="99"/>
        <v>357.8387118910714</v>
      </c>
      <c r="O201">
        <f t="shared" si="100"/>
        <v>0.98331227011593791</v>
      </c>
      <c r="P201">
        <f t="shared" si="101"/>
        <v>281.10959409345202</v>
      </c>
      <c r="Q201">
        <f t="shared" si="102"/>
        <v>23.436690069047611</v>
      </c>
      <c r="R201">
        <f t="shared" si="103"/>
        <v>23.436325729229321</v>
      </c>
      <c r="S201">
        <f t="shared" si="90"/>
        <v>-77.919669300699525</v>
      </c>
      <c r="T201">
        <f t="shared" si="104"/>
        <v>-22.971697701084533</v>
      </c>
      <c r="U201">
        <f t="shared" si="105"/>
        <v>4.3023331423637075E-2</v>
      </c>
      <c r="V201">
        <f t="shared" si="106"/>
        <v>-3.5968325907871841</v>
      </c>
      <c r="W201">
        <f t="shared" si="107"/>
        <v>70.42291104230921</v>
      </c>
      <c r="X201" s="8">
        <f t="shared" si="108"/>
        <v>0.54416446707693555</v>
      </c>
      <c r="Y201" s="8">
        <f t="shared" si="109"/>
        <v>0.34854526973718775</v>
      </c>
      <c r="Z201" s="8">
        <f t="shared" si="110"/>
        <v>0.73978366441668331</v>
      </c>
      <c r="AA201" s="9">
        <f t="shared" si="111"/>
        <v>563.38328833847368</v>
      </c>
      <c r="AB201">
        <f t="shared" si="112"/>
        <v>1130.4031674092103</v>
      </c>
      <c r="AC201">
        <f t="shared" si="113"/>
        <v>102.60079185230256</v>
      </c>
      <c r="AD201">
        <f t="shared" si="114"/>
        <v>113.87419350791527</v>
      </c>
      <c r="AE201">
        <f t="shared" si="115"/>
        <v>-23.874193507915265</v>
      </c>
      <c r="AF201">
        <f t="shared" si="116"/>
        <v>1.3036594380732729E-2</v>
      </c>
      <c r="AG201">
        <f t="shared" si="117"/>
        <v>-23.861156913534533</v>
      </c>
      <c r="AH201">
        <f t="shared" si="118"/>
        <v>259.29485146891818</v>
      </c>
    </row>
    <row r="202" spans="4:34" x14ac:dyDescent="0.25">
      <c r="D202" s="2">
        <f t="shared" si="91"/>
        <v>43831</v>
      </c>
      <c r="E202" s="8">
        <f t="shared" si="119"/>
        <v>0.83333333333333159</v>
      </c>
      <c r="F202" s="3">
        <f t="shared" si="92"/>
        <v>2458850.5833333335</v>
      </c>
      <c r="G202" s="4">
        <f t="shared" si="93"/>
        <v>0.20001597079626252</v>
      </c>
      <c r="I202">
        <f t="shared" si="94"/>
        <v>281.19539909018567</v>
      </c>
      <c r="J202">
        <f t="shared" si="95"/>
        <v>7557.9140953488441</v>
      </c>
      <c r="K202">
        <f t="shared" si="96"/>
        <v>1.6700220859826205E-2</v>
      </c>
      <c r="L202">
        <f t="shared" si="97"/>
        <v>-7.1136803733946125E-2</v>
      </c>
      <c r="M202">
        <f t="shared" si="98"/>
        <v>281.12426228645171</v>
      </c>
      <c r="N202">
        <f t="shared" si="99"/>
        <v>357.84295854511038</v>
      </c>
      <c r="O202">
        <f t="shared" si="100"/>
        <v>0.98331222501721782</v>
      </c>
      <c r="P202">
        <f t="shared" si="101"/>
        <v>281.1138409410533</v>
      </c>
      <c r="Q202">
        <f t="shared" si="102"/>
        <v>23.436690067564133</v>
      </c>
      <c r="R202">
        <f t="shared" si="103"/>
        <v>23.436325737503815</v>
      </c>
      <c r="S202">
        <f t="shared" si="90"/>
        <v>-77.915072678895768</v>
      </c>
      <c r="T202">
        <f t="shared" si="104"/>
        <v>-22.971344143768835</v>
      </c>
      <c r="U202">
        <f t="shared" si="105"/>
        <v>4.3023331454880957E-2</v>
      </c>
      <c r="V202">
        <f t="shared" si="106"/>
        <v>-3.5987874129258399</v>
      </c>
      <c r="W202">
        <f t="shared" si="107"/>
        <v>70.423279211867111</v>
      </c>
      <c r="X202" s="8">
        <f t="shared" si="108"/>
        <v>0.54416582459230955</v>
      </c>
      <c r="Y202" s="8">
        <f t="shared" si="109"/>
        <v>0.34854560455934536</v>
      </c>
      <c r="Z202" s="8">
        <f t="shared" si="110"/>
        <v>0.73978604462527375</v>
      </c>
      <c r="AA202" s="9">
        <f t="shared" si="111"/>
        <v>563.38623369493689</v>
      </c>
      <c r="AB202">
        <f t="shared" si="112"/>
        <v>1136.4012125870718</v>
      </c>
      <c r="AC202">
        <f t="shared" si="113"/>
        <v>104.10030314676794</v>
      </c>
      <c r="AD202">
        <f t="shared" si="114"/>
        <v>115.00426879165174</v>
      </c>
      <c r="AE202">
        <f t="shared" si="115"/>
        <v>-25.004268791651739</v>
      </c>
      <c r="AF202">
        <f t="shared" si="116"/>
        <v>1.2371398396035467E-2</v>
      </c>
      <c r="AG202">
        <f t="shared" si="117"/>
        <v>-24.991897393255705</v>
      </c>
      <c r="AH202">
        <f t="shared" si="118"/>
        <v>260.16600163497912</v>
      </c>
    </row>
    <row r="203" spans="4:34" x14ac:dyDescent="0.25">
      <c r="D203" s="2">
        <f t="shared" si="91"/>
        <v>43831</v>
      </c>
      <c r="E203" s="8">
        <f t="shared" si="119"/>
        <v>0.83749999999999825</v>
      </c>
      <c r="F203" s="3">
        <f t="shared" si="92"/>
        <v>2458850.5874999999</v>
      </c>
      <c r="G203" s="4">
        <f t="shared" si="93"/>
        <v>0.20001608487337186</v>
      </c>
      <c r="I203">
        <f t="shared" si="94"/>
        <v>281.19950595395403</v>
      </c>
      <c r="J203">
        <f t="shared" si="95"/>
        <v>7557.9182020164335</v>
      </c>
      <c r="K203">
        <f t="shared" si="96"/>
        <v>1.6700220855024962E-2</v>
      </c>
      <c r="L203">
        <f t="shared" si="97"/>
        <v>-7.0996817368855006E-2</v>
      </c>
      <c r="M203">
        <f t="shared" si="98"/>
        <v>281.12850913658519</v>
      </c>
      <c r="N203">
        <f t="shared" si="99"/>
        <v>357.84720519906477</v>
      </c>
      <c r="O203">
        <f t="shared" si="100"/>
        <v>0.98331218000717091</v>
      </c>
      <c r="P203">
        <f t="shared" si="101"/>
        <v>281.11808778856715</v>
      </c>
      <c r="Q203">
        <f t="shared" si="102"/>
        <v>23.436690066080654</v>
      </c>
      <c r="R203">
        <f t="shared" si="103"/>
        <v>23.436325745778312</v>
      </c>
      <c r="S203">
        <f t="shared" si="90"/>
        <v>-77.91047608123769</v>
      </c>
      <c r="T203">
        <f t="shared" si="104"/>
        <v>-22.970990453953814</v>
      </c>
      <c r="U203">
        <f t="shared" si="105"/>
        <v>4.302333148612484E-2</v>
      </c>
      <c r="V203">
        <f t="shared" si="106"/>
        <v>-3.6007421423433037</v>
      </c>
      <c r="W203">
        <f t="shared" si="107"/>
        <v>70.42364751667931</v>
      </c>
      <c r="X203" s="8">
        <f t="shared" si="108"/>
        <v>0.54416718204329395</v>
      </c>
      <c r="Y203" s="8">
        <f t="shared" si="109"/>
        <v>0.34854593894140695</v>
      </c>
      <c r="Z203" s="8">
        <f t="shared" si="110"/>
        <v>0.73978842514518095</v>
      </c>
      <c r="AA203" s="9">
        <f t="shared" si="111"/>
        <v>563.38918013343448</v>
      </c>
      <c r="AB203">
        <f t="shared" si="112"/>
        <v>1142.3992578576542</v>
      </c>
      <c r="AC203">
        <f t="shared" si="113"/>
        <v>105.59981446441356</v>
      </c>
      <c r="AD203">
        <f t="shared" si="114"/>
        <v>116.13733323857757</v>
      </c>
      <c r="AE203">
        <f t="shared" si="115"/>
        <v>-26.137333238577568</v>
      </c>
      <c r="AF203">
        <f t="shared" si="116"/>
        <v>1.1758636075362735E-2</v>
      </c>
      <c r="AG203">
        <f t="shared" si="117"/>
        <v>-26.125574602502205</v>
      </c>
      <c r="AH203">
        <f t="shared" si="118"/>
        <v>261.04048106423909</v>
      </c>
    </row>
    <row r="204" spans="4:34" x14ac:dyDescent="0.25">
      <c r="D204" s="2">
        <f t="shared" si="91"/>
        <v>43831</v>
      </c>
      <c r="E204" s="8">
        <f t="shared" si="119"/>
        <v>0.8416666666666649</v>
      </c>
      <c r="F204" s="3">
        <f t="shared" si="92"/>
        <v>2458850.5916666668</v>
      </c>
      <c r="G204" s="4">
        <f t="shared" si="93"/>
        <v>0.20001619895049394</v>
      </c>
      <c r="I204">
        <f t="shared" si="94"/>
        <v>281.2036128181835</v>
      </c>
      <c r="J204">
        <f t="shared" si="95"/>
        <v>7557.9223086844804</v>
      </c>
      <c r="K204">
        <f t="shared" si="96"/>
        <v>1.6700220850223723E-2</v>
      </c>
      <c r="L204">
        <f t="shared" si="97"/>
        <v>-7.0856830599875589E-2</v>
      </c>
      <c r="M204">
        <f t="shared" si="98"/>
        <v>281.13275598758361</v>
      </c>
      <c r="N204">
        <f t="shared" si="99"/>
        <v>357.85145185388046</v>
      </c>
      <c r="O204">
        <f t="shared" si="100"/>
        <v>0.98331213508578685</v>
      </c>
      <c r="P204">
        <f t="shared" si="101"/>
        <v>281.12233463694599</v>
      </c>
      <c r="Q204">
        <f t="shared" si="102"/>
        <v>23.436690064597176</v>
      </c>
      <c r="R204">
        <f t="shared" si="103"/>
        <v>23.436325754052813</v>
      </c>
      <c r="S204">
        <f t="shared" si="90"/>
        <v>-77.905879506702917</v>
      </c>
      <c r="T204">
        <f t="shared" si="104"/>
        <v>-22.970636631563067</v>
      </c>
      <c r="U204">
        <f t="shared" si="105"/>
        <v>4.3023331517368743E-2</v>
      </c>
      <c r="V204">
        <f t="shared" si="106"/>
        <v>-3.6026967794408686</v>
      </c>
      <c r="W204">
        <f t="shared" si="107"/>
        <v>70.424015956822316</v>
      </c>
      <c r="X204" s="8">
        <f t="shared" si="108"/>
        <v>0.5441685394301673</v>
      </c>
      <c r="Y204" s="8">
        <f t="shared" si="109"/>
        <v>0.34854627288343865</v>
      </c>
      <c r="Z204" s="8">
        <f t="shared" si="110"/>
        <v>0.73979080597689595</v>
      </c>
      <c r="AA204" s="9">
        <f t="shared" si="111"/>
        <v>563.39212765457853</v>
      </c>
      <c r="AB204">
        <f t="shared" si="112"/>
        <v>1148.3973032205565</v>
      </c>
      <c r="AC204">
        <f t="shared" si="113"/>
        <v>107.09932580513913</v>
      </c>
      <c r="AD204">
        <f t="shared" si="114"/>
        <v>117.27313487379347</v>
      </c>
      <c r="AE204">
        <f t="shared" si="115"/>
        <v>-27.273134873793467</v>
      </c>
      <c r="AF204">
        <f t="shared" si="116"/>
        <v>1.1192043055947221E-2</v>
      </c>
      <c r="AG204">
        <f t="shared" si="117"/>
        <v>-27.261942830737521</v>
      </c>
      <c r="AH204">
        <f t="shared" si="118"/>
        <v>261.91908940081987</v>
      </c>
    </row>
    <row r="205" spans="4:34" x14ac:dyDescent="0.25">
      <c r="D205" s="2">
        <f t="shared" si="91"/>
        <v>43831</v>
      </c>
      <c r="E205" s="8">
        <f t="shared" si="119"/>
        <v>0.84583333333333155</v>
      </c>
      <c r="F205" s="3">
        <f t="shared" si="92"/>
        <v>2458850.5958333332</v>
      </c>
      <c r="G205" s="4">
        <f t="shared" si="93"/>
        <v>0.20001631302760325</v>
      </c>
      <c r="I205">
        <f t="shared" si="94"/>
        <v>281.20771968195277</v>
      </c>
      <c r="J205">
        <f t="shared" si="95"/>
        <v>7557.9264153520689</v>
      </c>
      <c r="K205">
        <f t="shared" si="96"/>
        <v>1.670022084542248E-2</v>
      </c>
      <c r="L205">
        <f t="shared" si="97"/>
        <v>-7.0716843459025611E-2</v>
      </c>
      <c r="M205">
        <f t="shared" si="98"/>
        <v>281.13700283849374</v>
      </c>
      <c r="N205">
        <f t="shared" si="99"/>
        <v>357.85569850860975</v>
      </c>
      <c r="O205">
        <f t="shared" si="100"/>
        <v>0.98331209025307653</v>
      </c>
      <c r="P205">
        <f t="shared" si="101"/>
        <v>281.12658148523667</v>
      </c>
      <c r="Q205">
        <f t="shared" si="102"/>
        <v>23.436690063113698</v>
      </c>
      <c r="R205">
        <f t="shared" si="103"/>
        <v>23.436325762327321</v>
      </c>
      <c r="S205">
        <f t="shared" si="90"/>
        <v>-77.901282956331613</v>
      </c>
      <c r="T205">
        <f t="shared" si="104"/>
        <v>-22.970282676678938</v>
      </c>
      <c r="U205">
        <f t="shared" si="105"/>
        <v>4.3023331548612653E-2</v>
      </c>
      <c r="V205">
        <f t="shared" si="106"/>
        <v>-3.6046513237442683</v>
      </c>
      <c r="W205">
        <f t="shared" si="107"/>
        <v>70.424384532207455</v>
      </c>
      <c r="X205" s="8">
        <f t="shared" si="108"/>
        <v>0.54416989675260019</v>
      </c>
      <c r="Y205" s="8">
        <f t="shared" si="109"/>
        <v>0.34854660638535728</v>
      </c>
      <c r="Z205" s="8">
        <f t="shared" si="110"/>
        <v>0.7397931871198431</v>
      </c>
      <c r="AA205" s="9">
        <f t="shared" si="111"/>
        <v>563.39507625765964</v>
      </c>
      <c r="AB205">
        <f t="shared" si="112"/>
        <v>1154.3953486762532</v>
      </c>
      <c r="AC205">
        <f t="shared" si="113"/>
        <v>108.5988371690633</v>
      </c>
      <c r="AD205">
        <f t="shared" si="114"/>
        <v>118.41141987299508</v>
      </c>
      <c r="AE205">
        <f t="shared" si="115"/>
        <v>-28.411419872995083</v>
      </c>
      <c r="AF205">
        <f t="shared" si="116"/>
        <v>1.066630985536958E-2</v>
      </c>
      <c r="AG205">
        <f t="shared" si="117"/>
        <v>-28.400753563139713</v>
      </c>
      <c r="AH205">
        <f t="shared" si="118"/>
        <v>262.80266407894214</v>
      </c>
    </row>
    <row r="206" spans="4:34" x14ac:dyDescent="0.25">
      <c r="D206" s="2">
        <f t="shared" si="91"/>
        <v>43831</v>
      </c>
      <c r="E206" s="8">
        <f t="shared" si="119"/>
        <v>0.8499999999999982</v>
      </c>
      <c r="F206" s="3">
        <f t="shared" si="92"/>
        <v>2458850.6</v>
      </c>
      <c r="G206" s="4">
        <f t="shared" si="93"/>
        <v>0.20001642710472534</v>
      </c>
      <c r="I206">
        <f t="shared" si="94"/>
        <v>281.21182654618224</v>
      </c>
      <c r="J206">
        <f t="shared" si="95"/>
        <v>7557.9305220201177</v>
      </c>
      <c r="K206">
        <f t="shared" si="96"/>
        <v>1.6700220840621238E-2</v>
      </c>
      <c r="L206">
        <f t="shared" si="97"/>
        <v>-7.0576855915707615E-2</v>
      </c>
      <c r="M206">
        <f t="shared" si="98"/>
        <v>281.14124969026653</v>
      </c>
      <c r="N206">
        <f t="shared" si="99"/>
        <v>357.85994516420214</v>
      </c>
      <c r="O206">
        <f t="shared" si="100"/>
        <v>0.98331204550902962</v>
      </c>
      <c r="P206">
        <f t="shared" si="101"/>
        <v>281.13082833439006</v>
      </c>
      <c r="Q206">
        <f t="shared" si="102"/>
        <v>23.43669006163022</v>
      </c>
      <c r="R206">
        <f t="shared" si="103"/>
        <v>23.436325770601837</v>
      </c>
      <c r="S206">
        <f t="shared" si="90"/>
        <v>-77.896686429103042</v>
      </c>
      <c r="T206">
        <f t="shared" si="104"/>
        <v>-22.969928589225123</v>
      </c>
      <c r="U206">
        <f t="shared" si="105"/>
        <v>4.3023331579856619E-2</v>
      </c>
      <c r="V206">
        <f t="shared" si="106"/>
        <v>-3.6066057756550824</v>
      </c>
      <c r="W206">
        <f t="shared" si="107"/>
        <v>70.42475324291118</v>
      </c>
      <c r="X206" s="8">
        <f t="shared" si="108"/>
        <v>0.54417125401087152</v>
      </c>
      <c r="Y206" s="8">
        <f t="shared" si="109"/>
        <v>0.34854693944722936</v>
      </c>
      <c r="Z206" s="8">
        <f t="shared" si="110"/>
        <v>0.73979556857451367</v>
      </c>
      <c r="AA206" s="9">
        <f t="shared" si="111"/>
        <v>563.39802594328944</v>
      </c>
      <c r="AB206">
        <f t="shared" si="112"/>
        <v>1160.3933942243425</v>
      </c>
      <c r="AC206">
        <f t="shared" si="113"/>
        <v>110.09834855608563</v>
      </c>
      <c r="AD206">
        <f t="shared" si="114"/>
        <v>119.55193168238137</v>
      </c>
      <c r="AE206">
        <f t="shared" si="115"/>
        <v>-29.551931682381365</v>
      </c>
      <c r="AF206">
        <f t="shared" si="116"/>
        <v>1.0176907061564607E-2</v>
      </c>
      <c r="AG206">
        <f t="shared" si="117"/>
        <v>-29.541754775319802</v>
      </c>
      <c r="AH206">
        <f t="shared" si="118"/>
        <v>263.69208435295855</v>
      </c>
    </row>
    <row r="207" spans="4:34" x14ac:dyDescent="0.25">
      <c r="D207" s="2">
        <f t="shared" si="91"/>
        <v>43831</v>
      </c>
      <c r="E207" s="8">
        <f t="shared" si="119"/>
        <v>0.85416666666666485</v>
      </c>
      <c r="F207" s="3">
        <f t="shared" si="92"/>
        <v>2458850.6041666665</v>
      </c>
      <c r="G207" s="4">
        <f t="shared" si="93"/>
        <v>0.20001654118183468</v>
      </c>
      <c r="I207">
        <f t="shared" si="94"/>
        <v>281.2159334099515</v>
      </c>
      <c r="J207">
        <f t="shared" si="95"/>
        <v>7557.9346286877053</v>
      </c>
      <c r="K207">
        <f t="shared" si="96"/>
        <v>1.6700220835819998E-2</v>
      </c>
      <c r="L207">
        <f t="shared" si="97"/>
        <v>-7.0436868002106107E-2</v>
      </c>
      <c r="M207">
        <f t="shared" si="98"/>
        <v>281.1454965419494</v>
      </c>
      <c r="N207">
        <f t="shared" si="99"/>
        <v>357.86419181970359</v>
      </c>
      <c r="O207">
        <f t="shared" si="100"/>
        <v>0.98331200085365689</v>
      </c>
      <c r="P207">
        <f t="shared" si="101"/>
        <v>281.13507518345352</v>
      </c>
      <c r="Q207">
        <f t="shared" si="102"/>
        <v>23.436690060146741</v>
      </c>
      <c r="R207">
        <f t="shared" si="103"/>
        <v>23.436325778876355</v>
      </c>
      <c r="S207">
        <f t="shared" si="90"/>
        <v>-77.892089926056755</v>
      </c>
      <c r="T207">
        <f t="shared" si="104"/>
        <v>-22.969574369283993</v>
      </c>
      <c r="U207">
        <f t="shared" si="105"/>
        <v>4.3023331611100585E-2</v>
      </c>
      <c r="V207">
        <f t="shared" si="106"/>
        <v>-3.6085601346986715</v>
      </c>
      <c r="W207">
        <f t="shared" si="107"/>
        <v>70.425122088844745</v>
      </c>
      <c r="X207" s="8">
        <f t="shared" si="108"/>
        <v>0.54417261120465177</v>
      </c>
      <c r="Y207" s="8">
        <f t="shared" si="109"/>
        <v>0.34854727206897196</v>
      </c>
      <c r="Z207" s="8">
        <f t="shared" si="110"/>
        <v>0.73979795034033158</v>
      </c>
      <c r="AA207" s="9">
        <f t="shared" si="111"/>
        <v>563.40097671075796</v>
      </c>
      <c r="AB207">
        <f t="shared" si="112"/>
        <v>1166.3914398652989</v>
      </c>
      <c r="AC207">
        <f t="shared" si="113"/>
        <v>111.59785996632473</v>
      </c>
      <c r="AD207">
        <f t="shared" si="114"/>
        <v>120.69441007043416</v>
      </c>
      <c r="AE207">
        <f t="shared" si="115"/>
        <v>-30.694410070434159</v>
      </c>
      <c r="AF207">
        <f t="shared" si="116"/>
        <v>9.7199476043341986E-3</v>
      </c>
      <c r="AG207">
        <f t="shared" si="117"/>
        <v>-30.684690122829824</v>
      </c>
      <c r="AH207">
        <f t="shared" si="118"/>
        <v>264.58827575082427</v>
      </c>
    </row>
    <row r="208" spans="4:34" x14ac:dyDescent="0.25">
      <c r="D208" s="2">
        <f t="shared" si="91"/>
        <v>43831</v>
      </c>
      <c r="E208" s="8">
        <f t="shared" si="119"/>
        <v>0.85833333333333151</v>
      </c>
      <c r="F208" s="3">
        <f t="shared" si="92"/>
        <v>2458850.6083333334</v>
      </c>
      <c r="G208" s="4">
        <f t="shared" si="93"/>
        <v>0.20001665525895676</v>
      </c>
      <c r="I208">
        <f t="shared" si="94"/>
        <v>281.22004027418006</v>
      </c>
      <c r="J208">
        <f t="shared" si="95"/>
        <v>7557.938735355754</v>
      </c>
      <c r="K208">
        <f t="shared" si="96"/>
        <v>1.6700220831018756E-2</v>
      </c>
      <c r="L208">
        <f t="shared" si="97"/>
        <v>-7.0296879687567898E-2</v>
      </c>
      <c r="M208">
        <f t="shared" si="98"/>
        <v>281.14974339449248</v>
      </c>
      <c r="N208">
        <f t="shared" si="99"/>
        <v>357.86843847606633</v>
      </c>
      <c r="O208">
        <f t="shared" si="100"/>
        <v>0.98331195628694845</v>
      </c>
      <c r="P208">
        <f t="shared" si="101"/>
        <v>281.13932203337737</v>
      </c>
      <c r="Q208">
        <f t="shared" si="102"/>
        <v>23.436690058663263</v>
      </c>
      <c r="R208">
        <f t="shared" si="103"/>
        <v>23.436325787150881</v>
      </c>
      <c r="S208">
        <f t="shared" si="90"/>
        <v>-77.887493446172712</v>
      </c>
      <c r="T208">
        <f t="shared" si="104"/>
        <v>-22.969220016779207</v>
      </c>
      <c r="U208">
        <f t="shared" si="105"/>
        <v>4.3023331642344571E-2</v>
      </c>
      <c r="V208">
        <f t="shared" si="106"/>
        <v>-3.6105144012765487</v>
      </c>
      <c r="W208">
        <f t="shared" si="107"/>
        <v>70.425491070084647</v>
      </c>
      <c r="X208" s="8">
        <f t="shared" si="108"/>
        <v>0.54417396833421983</v>
      </c>
      <c r="Y208" s="8">
        <f t="shared" si="109"/>
        <v>0.34854760425065134</v>
      </c>
      <c r="Z208" s="8">
        <f t="shared" si="110"/>
        <v>0.73980033241778831</v>
      </c>
      <c r="AA208" s="9">
        <f t="shared" si="111"/>
        <v>563.40392856067717</v>
      </c>
      <c r="AB208">
        <f t="shared" si="112"/>
        <v>1172.3894855987207</v>
      </c>
      <c r="AC208">
        <f t="shared" si="113"/>
        <v>113.09737139968018</v>
      </c>
      <c r="AD208">
        <f t="shared" si="114"/>
        <v>121.83859009933191</v>
      </c>
      <c r="AE208">
        <f t="shared" si="115"/>
        <v>-31.83859009933191</v>
      </c>
      <c r="AF208">
        <f t="shared" si="116"/>
        <v>9.2920772537402885E-3</v>
      </c>
      <c r="AG208">
        <f t="shared" si="117"/>
        <v>-31.82929802207817</v>
      </c>
      <c r="AH208">
        <f t="shared" si="118"/>
        <v>265.49221500074589</v>
      </c>
    </row>
    <row r="209" spans="4:34" x14ac:dyDescent="0.25">
      <c r="D209" s="2">
        <f t="shared" si="91"/>
        <v>43831</v>
      </c>
      <c r="E209" s="8">
        <f t="shared" si="119"/>
        <v>0.86249999999999816</v>
      </c>
      <c r="F209" s="3">
        <f t="shared" si="92"/>
        <v>2458850.6124999998</v>
      </c>
      <c r="G209" s="4">
        <f t="shared" si="93"/>
        <v>0.20001676933606607</v>
      </c>
      <c r="I209">
        <f t="shared" si="94"/>
        <v>281.22414713794933</v>
      </c>
      <c r="J209">
        <f t="shared" si="95"/>
        <v>7557.9428420233417</v>
      </c>
      <c r="K209">
        <f t="shared" si="96"/>
        <v>1.6700220826217513E-2</v>
      </c>
      <c r="L209">
        <f t="shared" si="97"/>
        <v>-7.0156891004277661E-2</v>
      </c>
      <c r="M209">
        <f t="shared" si="98"/>
        <v>281.15399024694506</v>
      </c>
      <c r="N209">
        <f t="shared" si="99"/>
        <v>357.87268513233721</v>
      </c>
      <c r="O209">
        <f t="shared" si="100"/>
        <v>0.9833119118089142</v>
      </c>
      <c r="P209">
        <f t="shared" si="101"/>
        <v>281.14356888321072</v>
      </c>
      <c r="Q209">
        <f t="shared" si="102"/>
        <v>23.436690057179785</v>
      </c>
      <c r="R209">
        <f t="shared" si="103"/>
        <v>23.436325795425411</v>
      </c>
      <c r="S209">
        <f t="shared" si="90"/>
        <v>-77.882896990488575</v>
      </c>
      <c r="T209">
        <f t="shared" si="104"/>
        <v>-22.968865531793053</v>
      </c>
      <c r="U209">
        <f t="shared" si="105"/>
        <v>4.3023331673588593E-2</v>
      </c>
      <c r="V209">
        <f t="shared" si="106"/>
        <v>-3.6124685749147329</v>
      </c>
      <c r="W209">
        <f t="shared" si="107"/>
        <v>70.425860186542195</v>
      </c>
      <c r="X209" s="8">
        <f t="shared" si="108"/>
        <v>0.5441753253992464</v>
      </c>
      <c r="Y209" s="8">
        <f t="shared" si="109"/>
        <v>0.34854793599218475</v>
      </c>
      <c r="Z209" s="8">
        <f t="shared" si="110"/>
        <v>0.73980271480630799</v>
      </c>
      <c r="AA209" s="9">
        <f t="shared" si="111"/>
        <v>563.40688149233756</v>
      </c>
      <c r="AB209">
        <f t="shared" si="112"/>
        <v>1178.3875314250824</v>
      </c>
      <c r="AC209">
        <f t="shared" si="113"/>
        <v>114.59688285627061</v>
      </c>
      <c r="AD209">
        <f t="shared" si="114"/>
        <v>122.98420100635276</v>
      </c>
      <c r="AE209">
        <f t="shared" si="115"/>
        <v>-32.984201006352762</v>
      </c>
      <c r="AF209">
        <f t="shared" si="116"/>
        <v>8.8903868271655775E-3</v>
      </c>
      <c r="AG209">
        <f t="shared" si="117"/>
        <v>-32.975310619525594</v>
      </c>
      <c r="AH209">
        <f t="shared" si="118"/>
        <v>266.40493548709406</v>
      </c>
    </row>
    <row r="210" spans="4:34" x14ac:dyDescent="0.25">
      <c r="D210" s="2">
        <f t="shared" si="91"/>
        <v>43831</v>
      </c>
      <c r="E210" s="8">
        <f t="shared" si="119"/>
        <v>0.86666666666666481</v>
      </c>
      <c r="F210" s="3">
        <f t="shared" si="92"/>
        <v>2458850.6166666667</v>
      </c>
      <c r="G210" s="4">
        <f t="shared" si="93"/>
        <v>0.20001688341318816</v>
      </c>
      <c r="I210">
        <f t="shared" si="94"/>
        <v>281.2282540021788</v>
      </c>
      <c r="J210">
        <f t="shared" si="95"/>
        <v>7557.9469486913895</v>
      </c>
      <c r="K210">
        <f t="shared" si="96"/>
        <v>1.6700220821416274E-2</v>
      </c>
      <c r="L210">
        <f t="shared" si="97"/>
        <v>-7.001690192163755E-2</v>
      </c>
      <c r="M210">
        <f t="shared" si="98"/>
        <v>281.15823710025717</v>
      </c>
      <c r="N210">
        <f t="shared" si="99"/>
        <v>357.87693178946756</v>
      </c>
      <c r="O210">
        <f t="shared" si="100"/>
        <v>0.98331186741954479</v>
      </c>
      <c r="P210">
        <f t="shared" si="101"/>
        <v>281.14781573390371</v>
      </c>
      <c r="Q210">
        <f t="shared" si="102"/>
        <v>23.436690055696307</v>
      </c>
      <c r="R210">
        <f t="shared" si="103"/>
        <v>23.436325803699948</v>
      </c>
      <c r="S210">
        <f t="shared" si="90"/>
        <v>-77.878300557984318</v>
      </c>
      <c r="T210">
        <f t="shared" si="104"/>
        <v>-22.968510914249151</v>
      </c>
      <c r="U210">
        <f t="shared" si="105"/>
        <v>4.3023331704832607E-2</v>
      </c>
      <c r="V210">
        <f t="shared" si="106"/>
        <v>-3.614422656014403</v>
      </c>
      <c r="W210">
        <f t="shared" si="107"/>
        <v>70.426229438293959</v>
      </c>
      <c r="X210" s="8">
        <f t="shared" si="108"/>
        <v>0.54417668240000994</v>
      </c>
      <c r="Y210" s="8">
        <f t="shared" si="109"/>
        <v>0.34854826729363786</v>
      </c>
      <c r="Z210" s="8">
        <f t="shared" si="110"/>
        <v>0.73980509750638201</v>
      </c>
      <c r="AA210" s="9">
        <f t="shared" si="111"/>
        <v>563.40983550635167</v>
      </c>
      <c r="AB210">
        <f t="shared" si="112"/>
        <v>1184.385577343983</v>
      </c>
      <c r="AC210">
        <f t="shared" si="113"/>
        <v>116.09639433599574</v>
      </c>
      <c r="AD210">
        <f t="shared" si="114"/>
        <v>124.13096497978461</v>
      </c>
      <c r="AE210">
        <f t="shared" si="115"/>
        <v>-34.130964979784608</v>
      </c>
      <c r="AF210">
        <f t="shared" si="116"/>
        <v>8.5123412545990533E-3</v>
      </c>
      <c r="AG210">
        <f t="shared" si="117"/>
        <v>-34.122452638530007</v>
      </c>
      <c r="AH210">
        <f t="shared" si="118"/>
        <v>267.32753329949566</v>
      </c>
    </row>
    <row r="211" spans="4:34" x14ac:dyDescent="0.25">
      <c r="D211" s="2">
        <f t="shared" si="91"/>
        <v>43831</v>
      </c>
      <c r="E211" s="8">
        <f t="shared" si="119"/>
        <v>0.87083333333333146</v>
      </c>
      <c r="F211" s="3">
        <f t="shared" si="92"/>
        <v>2458850.6208333331</v>
      </c>
      <c r="G211" s="4">
        <f t="shared" si="93"/>
        <v>0.2000169974902975</v>
      </c>
      <c r="I211">
        <f t="shared" si="94"/>
        <v>281.23236086594807</v>
      </c>
      <c r="J211">
        <f t="shared" si="95"/>
        <v>7557.9510553589789</v>
      </c>
      <c r="K211">
        <f t="shared" si="96"/>
        <v>1.6700220816615031E-2</v>
      </c>
      <c r="L211">
        <f t="shared" si="97"/>
        <v>-6.9876912471665956E-2</v>
      </c>
      <c r="M211">
        <f t="shared" si="98"/>
        <v>281.1624839534764</v>
      </c>
      <c r="N211">
        <f t="shared" si="99"/>
        <v>357.88117844650696</v>
      </c>
      <c r="O211">
        <f t="shared" si="100"/>
        <v>0.98331182311885024</v>
      </c>
      <c r="P211">
        <f t="shared" si="101"/>
        <v>281.15206258450382</v>
      </c>
      <c r="Q211">
        <f t="shared" si="102"/>
        <v>23.436690054212828</v>
      </c>
      <c r="R211">
        <f t="shared" si="103"/>
        <v>23.436325811974488</v>
      </c>
      <c r="S211">
        <f t="shared" si="90"/>
        <v>-77.87370414969952</v>
      </c>
      <c r="T211">
        <f t="shared" si="104"/>
        <v>-22.968156164229992</v>
      </c>
      <c r="U211">
        <f t="shared" si="105"/>
        <v>4.3023331736076663E-2</v>
      </c>
      <c r="V211">
        <f t="shared" si="106"/>
        <v>-3.6163766441017926</v>
      </c>
      <c r="W211">
        <f t="shared" si="107"/>
        <v>70.426598825251034</v>
      </c>
      <c r="X211" s="8">
        <f t="shared" si="108"/>
        <v>0.54417803933618181</v>
      </c>
      <c r="Y211" s="8">
        <f t="shared" si="109"/>
        <v>0.34854859815492895</v>
      </c>
      <c r="Z211" s="8">
        <f t="shared" si="110"/>
        <v>0.73980748051743461</v>
      </c>
      <c r="AA211" s="9">
        <f t="shared" si="111"/>
        <v>563.41279060200827</v>
      </c>
      <c r="AB211">
        <f t="shared" si="112"/>
        <v>1190.3836233558955</v>
      </c>
      <c r="AC211">
        <f t="shared" si="113"/>
        <v>117.59590583897386</v>
      </c>
      <c r="AD211">
        <f t="shared" si="114"/>
        <v>125.27859581593086</v>
      </c>
      <c r="AE211">
        <f t="shared" si="115"/>
        <v>-35.278595815930856</v>
      </c>
      <c r="AF211">
        <f t="shared" si="116"/>
        <v>8.1557218520735275E-3</v>
      </c>
      <c r="AG211">
        <f t="shared" si="117"/>
        <v>-35.270440094078786</v>
      </c>
      <c r="AH211">
        <f t="shared" si="118"/>
        <v>268.26117394712344</v>
      </c>
    </row>
    <row r="212" spans="4:34" x14ac:dyDescent="0.25">
      <c r="D212" s="2">
        <f t="shared" si="91"/>
        <v>43831</v>
      </c>
      <c r="E212" s="8">
        <f t="shared" si="119"/>
        <v>0.87499999999999811</v>
      </c>
      <c r="F212" s="3">
        <f t="shared" si="92"/>
        <v>2458850.625</v>
      </c>
      <c r="G212" s="4">
        <f t="shared" si="93"/>
        <v>0.20001711156741958</v>
      </c>
      <c r="I212">
        <f t="shared" si="94"/>
        <v>281.23646773017663</v>
      </c>
      <c r="J212">
        <f t="shared" si="95"/>
        <v>7557.9551620270258</v>
      </c>
      <c r="K212">
        <f t="shared" si="96"/>
        <v>1.6700220811813788E-2</v>
      </c>
      <c r="L212">
        <f t="shared" si="97"/>
        <v>-6.9736922623931344E-2</v>
      </c>
      <c r="M212">
        <f t="shared" si="98"/>
        <v>281.16673080755271</v>
      </c>
      <c r="N212">
        <f t="shared" si="99"/>
        <v>357.8854251044022</v>
      </c>
      <c r="O212">
        <f t="shared" si="100"/>
        <v>0.9833117789068212</v>
      </c>
      <c r="P212">
        <f t="shared" si="101"/>
        <v>281.15630943596119</v>
      </c>
      <c r="Q212">
        <f t="shared" si="102"/>
        <v>23.43669005272935</v>
      </c>
      <c r="R212">
        <f t="shared" si="103"/>
        <v>23.436325820249035</v>
      </c>
      <c r="S212">
        <f t="shared" si="90"/>
        <v>-77.869107764614242</v>
      </c>
      <c r="T212">
        <f t="shared" si="104"/>
        <v>-22.967801281659149</v>
      </c>
      <c r="U212">
        <f t="shared" si="105"/>
        <v>4.3023331767320733E-2</v>
      </c>
      <c r="V212">
        <f t="shared" si="106"/>
        <v>-3.6183305395773315</v>
      </c>
      <c r="W212">
        <f t="shared" si="107"/>
        <v>70.426968347490032</v>
      </c>
      <c r="X212" s="8">
        <f t="shared" si="108"/>
        <v>0.54417939620803979</v>
      </c>
      <c r="Y212" s="8">
        <f t="shared" si="109"/>
        <v>0.34854892857612307</v>
      </c>
      <c r="Z212" s="8">
        <f t="shared" si="110"/>
        <v>0.73980986383995651</v>
      </c>
      <c r="AA212" s="9">
        <f t="shared" si="111"/>
        <v>563.41574677992025</v>
      </c>
      <c r="AB212">
        <f t="shared" si="112"/>
        <v>1196.38166946042</v>
      </c>
      <c r="AC212">
        <f t="shared" si="113"/>
        <v>119.09541736510499</v>
      </c>
      <c r="AD212">
        <f t="shared" si="114"/>
        <v>126.42679743735656</v>
      </c>
      <c r="AE212">
        <f t="shared" si="115"/>
        <v>-36.426797437356555</v>
      </c>
      <c r="AF212">
        <f t="shared" si="116"/>
        <v>7.8185790319089624E-3</v>
      </c>
      <c r="AG212">
        <f t="shared" si="117"/>
        <v>-36.41897885832465</v>
      </c>
      <c r="AH212">
        <f t="shared" si="118"/>
        <v>269.20709982004581</v>
      </c>
    </row>
    <row r="213" spans="4:34" x14ac:dyDescent="0.25">
      <c r="D213" s="2">
        <f t="shared" si="91"/>
        <v>43831</v>
      </c>
      <c r="E213" s="8">
        <f t="shared" si="119"/>
        <v>0.87916666666666476</v>
      </c>
      <c r="F213" s="3">
        <f t="shared" si="92"/>
        <v>2458850.6291666669</v>
      </c>
      <c r="G213" s="4">
        <f t="shared" si="93"/>
        <v>0.20001722564454166</v>
      </c>
      <c r="I213">
        <f t="shared" si="94"/>
        <v>281.2405745944061</v>
      </c>
      <c r="J213">
        <f t="shared" si="95"/>
        <v>7557.9592686950746</v>
      </c>
      <c r="K213">
        <f t="shared" si="96"/>
        <v>1.6700220807012549E-2</v>
      </c>
      <c r="L213">
        <f t="shared" si="97"/>
        <v>-6.9596932394742544E-2</v>
      </c>
      <c r="M213">
        <f t="shared" si="98"/>
        <v>281.17097766201135</v>
      </c>
      <c r="N213">
        <f t="shared" si="99"/>
        <v>357.88967176267943</v>
      </c>
      <c r="O213">
        <f t="shared" si="100"/>
        <v>0.98331173478346234</v>
      </c>
      <c r="P213">
        <f t="shared" si="101"/>
        <v>281.16055628780089</v>
      </c>
      <c r="Q213">
        <f t="shared" si="102"/>
        <v>23.436690051245872</v>
      </c>
      <c r="R213">
        <f t="shared" si="103"/>
        <v>23.436325828523589</v>
      </c>
      <c r="S213">
        <f t="shared" si="90"/>
        <v>-77.864511403250944</v>
      </c>
      <c r="T213">
        <f t="shared" si="104"/>
        <v>-22.96744626657923</v>
      </c>
      <c r="U213">
        <f t="shared" si="105"/>
        <v>4.3023331798564844E-2</v>
      </c>
      <c r="V213">
        <f t="shared" si="106"/>
        <v>-3.6202843421868933</v>
      </c>
      <c r="W213">
        <f t="shared" si="107"/>
        <v>70.427338004963588</v>
      </c>
      <c r="X213" s="8">
        <f t="shared" si="108"/>
        <v>0.54418075301540769</v>
      </c>
      <c r="Y213" s="8">
        <f t="shared" si="109"/>
        <v>0.3485492585571755</v>
      </c>
      <c r="Z213" s="8">
        <f t="shared" si="110"/>
        <v>0.73981224747363994</v>
      </c>
      <c r="AA213" s="9">
        <f t="shared" si="111"/>
        <v>563.4187040397087</v>
      </c>
      <c r="AB213">
        <f t="shared" si="112"/>
        <v>1202.3797156578103</v>
      </c>
      <c r="AC213">
        <f t="shared" si="113"/>
        <v>120.59492891445257</v>
      </c>
      <c r="AD213">
        <f t="shared" si="114"/>
        <v>127.57526225380312</v>
      </c>
      <c r="AE213">
        <f t="shared" si="115"/>
        <v>-37.575262253803118</v>
      </c>
      <c r="AF213">
        <f t="shared" si="116"/>
        <v>7.4991933242195595E-3</v>
      </c>
      <c r="AG213">
        <f t="shared" si="117"/>
        <v>-37.567763060478896</v>
      </c>
      <c r="AH213">
        <f t="shared" si="118"/>
        <v>270.16663848974355</v>
      </c>
    </row>
    <row r="214" spans="4:34" x14ac:dyDescent="0.25">
      <c r="D214" s="2">
        <f t="shared" si="91"/>
        <v>43831</v>
      </c>
      <c r="E214" s="8">
        <f t="shared" si="119"/>
        <v>0.88333333333333142</v>
      </c>
      <c r="F214" s="3">
        <f t="shared" si="92"/>
        <v>2458850.6333333333</v>
      </c>
      <c r="G214" s="4">
        <f t="shared" si="93"/>
        <v>0.20001733972165098</v>
      </c>
      <c r="I214">
        <f t="shared" si="94"/>
        <v>281.24468145817536</v>
      </c>
      <c r="J214">
        <f t="shared" si="95"/>
        <v>7557.9633753626622</v>
      </c>
      <c r="K214">
        <f t="shared" si="96"/>
        <v>1.6700220802211306E-2</v>
      </c>
      <c r="L214">
        <f t="shared" si="97"/>
        <v>-6.9456941800686012E-2</v>
      </c>
      <c r="M214">
        <f t="shared" si="98"/>
        <v>281.17522451637467</v>
      </c>
      <c r="N214">
        <f t="shared" si="99"/>
        <v>357.89391842086116</v>
      </c>
      <c r="O214">
        <f t="shared" si="100"/>
        <v>0.98331169074877911</v>
      </c>
      <c r="P214">
        <f t="shared" si="101"/>
        <v>281.16480313954531</v>
      </c>
      <c r="Q214">
        <f t="shared" si="102"/>
        <v>23.43669004976239</v>
      </c>
      <c r="R214">
        <f t="shared" si="103"/>
        <v>23.43632583679814</v>
      </c>
      <c r="S214">
        <f t="shared" si="90"/>
        <v>-77.859915066135017</v>
      </c>
      <c r="T214">
        <f t="shared" si="104"/>
        <v>-22.967091119033114</v>
      </c>
      <c r="U214">
        <f t="shared" si="105"/>
        <v>4.3023331829808921E-2</v>
      </c>
      <c r="V214">
        <f t="shared" si="106"/>
        <v>-3.6222380516742692</v>
      </c>
      <c r="W214">
        <f t="shared" si="107"/>
        <v>70.427707797624066</v>
      </c>
      <c r="X214" s="8">
        <f t="shared" si="108"/>
        <v>0.5441821097581071</v>
      </c>
      <c r="Y214" s="8">
        <f t="shared" si="109"/>
        <v>0.34854958809804026</v>
      </c>
      <c r="Z214" s="8">
        <f t="shared" si="110"/>
        <v>0.73981463141817394</v>
      </c>
      <c r="AA214" s="9">
        <f t="shared" si="111"/>
        <v>563.42166238099253</v>
      </c>
      <c r="AB214">
        <f t="shared" si="112"/>
        <v>1208.377761948323</v>
      </c>
      <c r="AC214">
        <f t="shared" si="113"/>
        <v>122.09444048708076</v>
      </c>
      <c r="AD214">
        <f t="shared" si="114"/>
        <v>128.72366934042907</v>
      </c>
      <c r="AE214">
        <f t="shared" si="115"/>
        <v>-38.723669340429069</v>
      </c>
      <c r="AF214">
        <f t="shared" si="116"/>
        <v>7.1960430676360166E-3</v>
      </c>
      <c r="AG214">
        <f t="shared" si="117"/>
        <v>-38.716473297361432</v>
      </c>
      <c r="AH214">
        <f t="shared" si="118"/>
        <v>271.14121195306524</v>
      </c>
    </row>
    <row r="215" spans="4:34" x14ac:dyDescent="0.25">
      <c r="D215" s="2">
        <f t="shared" si="91"/>
        <v>43831</v>
      </c>
      <c r="E215" s="8">
        <f t="shared" si="119"/>
        <v>0.88749999999999807</v>
      </c>
      <c r="F215" s="3">
        <f t="shared" si="92"/>
        <v>2458850.6375000002</v>
      </c>
      <c r="G215" s="4">
        <f t="shared" si="93"/>
        <v>0.20001745379877306</v>
      </c>
      <c r="I215">
        <f t="shared" si="94"/>
        <v>281.24878832240302</v>
      </c>
      <c r="J215">
        <f t="shared" si="95"/>
        <v>7557.96748203071</v>
      </c>
      <c r="K215">
        <f t="shared" si="96"/>
        <v>1.6700220797410063E-2</v>
      </c>
      <c r="L215">
        <f t="shared" si="97"/>
        <v>-6.9316950810997036E-2</v>
      </c>
      <c r="M215">
        <f t="shared" si="98"/>
        <v>281.179471371592</v>
      </c>
      <c r="N215">
        <f t="shared" si="99"/>
        <v>357.89816507989872</v>
      </c>
      <c r="O215">
        <f t="shared" si="100"/>
        <v>0.98331164680276206</v>
      </c>
      <c r="P215">
        <f t="shared" si="101"/>
        <v>281.16904999214387</v>
      </c>
      <c r="Q215">
        <f t="shared" si="102"/>
        <v>23.436690048278912</v>
      </c>
      <c r="R215">
        <f t="shared" si="103"/>
        <v>23.436325845072705</v>
      </c>
      <c r="S215">
        <f t="shared" si="90"/>
        <v>-77.85531875224747</v>
      </c>
      <c r="T215">
        <f t="shared" si="104"/>
        <v>-22.966735838944373</v>
      </c>
      <c r="U215">
        <f t="shared" si="105"/>
        <v>4.3023331861053053E-2</v>
      </c>
      <c r="V215">
        <f t="shared" si="106"/>
        <v>-3.6241916684410262</v>
      </c>
      <c r="W215">
        <f t="shared" si="107"/>
        <v>70.42807772554805</v>
      </c>
      <c r="X215" s="8">
        <f t="shared" si="108"/>
        <v>0.54418346643641735</v>
      </c>
      <c r="Y215" s="8">
        <f t="shared" si="109"/>
        <v>0.34854991719878387</v>
      </c>
      <c r="Z215" s="8">
        <f t="shared" si="110"/>
        <v>0.73981701567405089</v>
      </c>
      <c r="AA215" s="9">
        <f t="shared" si="111"/>
        <v>563.4246218043844</v>
      </c>
      <c r="AB215">
        <f t="shared" si="112"/>
        <v>1214.3758083315563</v>
      </c>
      <c r="AC215">
        <f t="shared" si="113"/>
        <v>123.59395208288907</v>
      </c>
      <c r="AD215">
        <f t="shared" si="114"/>
        <v>129.87168240653099</v>
      </c>
      <c r="AE215">
        <f t="shared" si="115"/>
        <v>-39.871682406530994</v>
      </c>
      <c r="AF215">
        <f t="shared" si="116"/>
        <v>6.9077774893389074E-3</v>
      </c>
      <c r="AG215">
        <f t="shared" si="117"/>
        <v>-39.864774629041655</v>
      </c>
      <c r="AH215">
        <f t="shared" si="118"/>
        <v>272.13234693676247</v>
      </c>
    </row>
    <row r="216" spans="4:34" x14ac:dyDescent="0.25">
      <c r="D216" s="2">
        <f t="shared" si="91"/>
        <v>43831</v>
      </c>
      <c r="E216" s="8">
        <f t="shared" si="119"/>
        <v>0.89166666666666472</v>
      </c>
      <c r="F216" s="3">
        <f t="shared" si="92"/>
        <v>2458850.6416666666</v>
      </c>
      <c r="G216" s="4">
        <f t="shared" si="93"/>
        <v>0.2000175678758824</v>
      </c>
      <c r="I216">
        <f t="shared" si="94"/>
        <v>281.2528951861741</v>
      </c>
      <c r="J216">
        <f t="shared" si="95"/>
        <v>7557.9715886982985</v>
      </c>
      <c r="K216">
        <f t="shared" si="96"/>
        <v>1.6700220792608824E-2</v>
      </c>
      <c r="L216">
        <f t="shared" si="97"/>
        <v>-6.9176959457916326E-2</v>
      </c>
      <c r="M216">
        <f t="shared" si="98"/>
        <v>281.18371822671617</v>
      </c>
      <c r="N216">
        <f t="shared" si="99"/>
        <v>357.90241173884078</v>
      </c>
      <c r="O216">
        <f t="shared" si="100"/>
        <v>0.98331160294542108</v>
      </c>
      <c r="P216">
        <f t="shared" si="101"/>
        <v>281.17329684464931</v>
      </c>
      <c r="Q216">
        <f t="shared" si="102"/>
        <v>23.436690046795434</v>
      </c>
      <c r="R216">
        <f t="shared" si="103"/>
        <v>23.43632585334727</v>
      </c>
      <c r="S216">
        <f t="shared" si="90"/>
        <v>-77.850722462621817</v>
      </c>
      <c r="T216">
        <f t="shared" si="104"/>
        <v>-22.966380426395183</v>
      </c>
      <c r="U216">
        <f t="shared" si="105"/>
        <v>4.3023331892297199E-2</v>
      </c>
      <c r="V216">
        <f t="shared" si="106"/>
        <v>-3.626145192014294</v>
      </c>
      <c r="W216">
        <f t="shared" si="107"/>
        <v>70.428447788646963</v>
      </c>
      <c r="X216" s="8">
        <f t="shared" si="108"/>
        <v>0.54418482305000992</v>
      </c>
      <c r="Y216" s="8">
        <f t="shared" si="109"/>
        <v>0.34855024585932393</v>
      </c>
      <c r="Z216" s="8">
        <f t="shared" si="110"/>
        <v>0.73981940024069592</v>
      </c>
      <c r="AA216" s="9">
        <f t="shared" si="111"/>
        <v>563.4275823091757</v>
      </c>
      <c r="AB216">
        <f t="shared" si="112"/>
        <v>1220.373854807983</v>
      </c>
      <c r="AC216">
        <f t="shared" si="113"/>
        <v>125.09346370199574</v>
      </c>
      <c r="AD216">
        <f t="shared" si="114"/>
        <v>131.01894752354988</v>
      </c>
      <c r="AE216">
        <f t="shared" si="115"/>
        <v>-41.018947523549883</v>
      </c>
      <c r="AF216">
        <f t="shared" si="116"/>
        <v>6.6331941700677978E-3</v>
      </c>
      <c r="AG216">
        <f t="shared" si="117"/>
        <v>-41.012314329379812</v>
      </c>
      <c r="AH216">
        <f t="shared" si="118"/>
        <v>273.14168639410013</v>
      </c>
    </row>
    <row r="217" spans="4:34" x14ac:dyDescent="0.25">
      <c r="D217" s="2">
        <f t="shared" si="91"/>
        <v>43831</v>
      </c>
      <c r="E217" s="8">
        <f t="shared" si="119"/>
        <v>0.89583333333333137</v>
      </c>
      <c r="F217" s="3">
        <f t="shared" si="92"/>
        <v>2458850.6458333335</v>
      </c>
      <c r="G217" s="4">
        <f t="shared" si="93"/>
        <v>0.20001768195300448</v>
      </c>
      <c r="I217">
        <f t="shared" si="94"/>
        <v>281.25700205040266</v>
      </c>
      <c r="J217">
        <f t="shared" si="95"/>
        <v>7557.9756953663473</v>
      </c>
      <c r="K217">
        <f t="shared" si="96"/>
        <v>1.6700220787807581E-2</v>
      </c>
      <c r="L217">
        <f t="shared" si="97"/>
        <v>-6.9036967710790043E-2</v>
      </c>
      <c r="M217">
        <f t="shared" si="98"/>
        <v>281.18796508269185</v>
      </c>
      <c r="N217">
        <f t="shared" si="99"/>
        <v>357.90665839863686</v>
      </c>
      <c r="O217">
        <f t="shared" si="100"/>
        <v>0.98331155917674662</v>
      </c>
      <c r="P217">
        <f t="shared" si="101"/>
        <v>281.17754369800633</v>
      </c>
      <c r="Q217">
        <f t="shared" si="102"/>
        <v>23.436690045311956</v>
      </c>
      <c r="R217">
        <f t="shared" si="103"/>
        <v>23.436325861621846</v>
      </c>
      <c r="S217">
        <f t="shared" si="90"/>
        <v>-77.846126196244242</v>
      </c>
      <c r="T217">
        <f t="shared" si="104"/>
        <v>-22.966024881309444</v>
      </c>
      <c r="U217">
        <f t="shared" si="105"/>
        <v>4.302333192354138E-2</v>
      </c>
      <c r="V217">
        <f t="shared" si="106"/>
        <v>-3.6280986227936158</v>
      </c>
      <c r="W217">
        <f t="shared" si="107"/>
        <v>70.428817986997089</v>
      </c>
      <c r="X217" s="8">
        <f t="shared" si="108"/>
        <v>0.54418617959916227</v>
      </c>
      <c r="Y217" s="8">
        <f t="shared" si="109"/>
        <v>0.34855057407972589</v>
      </c>
      <c r="Z217" s="8">
        <f t="shared" si="110"/>
        <v>0.73982178511859864</v>
      </c>
      <c r="AA217" s="9">
        <f t="shared" si="111"/>
        <v>563.43054389597671</v>
      </c>
      <c r="AB217">
        <f t="shared" si="112"/>
        <v>1226.3719013772036</v>
      </c>
      <c r="AC217">
        <f t="shared" si="113"/>
        <v>126.5929753443009</v>
      </c>
      <c r="AD217">
        <f t="shared" si="114"/>
        <v>132.16509057383155</v>
      </c>
      <c r="AE217">
        <f t="shared" si="115"/>
        <v>-42.165090573831549</v>
      </c>
      <c r="AF217">
        <f t="shared" si="116"/>
        <v>6.3712201012675364E-3</v>
      </c>
      <c r="AG217">
        <f t="shared" si="117"/>
        <v>-42.158719353730284</v>
      </c>
      <c r="AH217">
        <f t="shared" si="118"/>
        <v>274.17100234081812</v>
      </c>
    </row>
    <row r="218" spans="4:34" x14ac:dyDescent="0.25">
      <c r="D218" s="2">
        <f t="shared" si="91"/>
        <v>43831</v>
      </c>
      <c r="E218" s="8">
        <f t="shared" si="119"/>
        <v>0.89999999999999802</v>
      </c>
      <c r="F218" s="3">
        <f t="shared" si="92"/>
        <v>2458850.65</v>
      </c>
      <c r="G218" s="4">
        <f t="shared" si="93"/>
        <v>0.2000177960301138</v>
      </c>
      <c r="I218">
        <f t="shared" si="94"/>
        <v>281.26110891417284</v>
      </c>
      <c r="J218">
        <f t="shared" si="95"/>
        <v>7557.9798020339358</v>
      </c>
      <c r="K218">
        <f t="shared" si="96"/>
        <v>1.6700220783006339E-2</v>
      </c>
      <c r="L218">
        <f t="shared" si="97"/>
        <v>-6.8896975601803606E-2</v>
      </c>
      <c r="M218">
        <f t="shared" si="98"/>
        <v>281.19221193857101</v>
      </c>
      <c r="N218">
        <f t="shared" si="99"/>
        <v>357.91090505833381</v>
      </c>
      <c r="O218">
        <f t="shared" si="100"/>
        <v>0.98331151549674889</v>
      </c>
      <c r="P218">
        <f t="shared" si="101"/>
        <v>281.18179055126694</v>
      </c>
      <c r="Q218">
        <f t="shared" si="102"/>
        <v>23.436690043828477</v>
      </c>
      <c r="R218">
        <f t="shared" si="103"/>
        <v>23.436325869896425</v>
      </c>
      <c r="S218">
        <f t="shared" si="90"/>
        <v>-77.841529954149181</v>
      </c>
      <c r="T218">
        <f t="shared" si="104"/>
        <v>-22.965669203769465</v>
      </c>
      <c r="U218">
        <f t="shared" si="105"/>
        <v>4.3023331954785582E-2</v>
      </c>
      <c r="V218">
        <f t="shared" si="106"/>
        <v>-3.6300519603061221</v>
      </c>
      <c r="W218">
        <f t="shared" si="107"/>
        <v>70.429188320509681</v>
      </c>
      <c r="X218" s="8">
        <f t="shared" si="108"/>
        <v>0.54418753608354598</v>
      </c>
      <c r="Y218" s="8">
        <f t="shared" si="109"/>
        <v>0.348550901859908</v>
      </c>
      <c r="Z218" s="8">
        <f t="shared" si="110"/>
        <v>0.73982417030718395</v>
      </c>
      <c r="AA218" s="9">
        <f t="shared" si="111"/>
        <v>563.43350656407745</v>
      </c>
      <c r="AB218">
        <f t="shared" si="112"/>
        <v>1232.3699480396908</v>
      </c>
      <c r="AC218">
        <f t="shared" si="113"/>
        <v>128.09248700992271</v>
      </c>
      <c r="AD218">
        <f t="shared" si="114"/>
        <v>133.30971437924214</v>
      </c>
      <c r="AE218">
        <f t="shared" si="115"/>
        <v>-43.309714379242138</v>
      </c>
      <c r="AF218">
        <f t="shared" si="116"/>
        <v>6.1208957034807211E-3</v>
      </c>
      <c r="AG218">
        <f t="shared" si="117"/>
        <v>-43.303593483538656</v>
      </c>
      <c r="AH218">
        <f t="shared" si="118"/>
        <v>275.22221019394573</v>
      </c>
    </row>
    <row r="219" spans="4:34" x14ac:dyDescent="0.25">
      <c r="D219" s="2">
        <f t="shared" si="91"/>
        <v>43831</v>
      </c>
      <c r="E219" s="8">
        <f t="shared" si="119"/>
        <v>0.90416666666666468</v>
      </c>
      <c r="F219" s="3">
        <f t="shared" si="92"/>
        <v>2458850.6541666668</v>
      </c>
      <c r="G219" s="4">
        <f t="shared" si="93"/>
        <v>0.20001791010723588</v>
      </c>
      <c r="I219">
        <f t="shared" si="94"/>
        <v>281.26521577840049</v>
      </c>
      <c r="J219">
        <f t="shared" si="95"/>
        <v>7557.9839087019827</v>
      </c>
      <c r="K219">
        <f t="shared" si="96"/>
        <v>1.6700220778205096E-2</v>
      </c>
      <c r="L219">
        <f t="shared" si="97"/>
        <v>-6.8756983100358507E-2</v>
      </c>
      <c r="M219">
        <f t="shared" si="98"/>
        <v>281.19645879530015</v>
      </c>
      <c r="N219">
        <f t="shared" si="99"/>
        <v>357.91515171888204</v>
      </c>
      <c r="O219">
        <f t="shared" si="100"/>
        <v>0.98331147190541823</v>
      </c>
      <c r="P219">
        <f t="shared" si="101"/>
        <v>281.18603740537759</v>
      </c>
      <c r="Q219">
        <f t="shared" si="102"/>
        <v>23.436690042344999</v>
      </c>
      <c r="R219">
        <f t="shared" si="103"/>
        <v>23.436325878171008</v>
      </c>
      <c r="S219">
        <f t="shared" si="90"/>
        <v>-77.836933735320684</v>
      </c>
      <c r="T219">
        <f t="shared" si="104"/>
        <v>-22.965313393698921</v>
      </c>
      <c r="U219">
        <f t="shared" si="105"/>
        <v>4.3023331986029797E-2</v>
      </c>
      <c r="V219">
        <f t="shared" si="106"/>
        <v>-3.6320052049516498</v>
      </c>
      <c r="W219">
        <f t="shared" si="107"/>
        <v>70.429558789261236</v>
      </c>
      <c r="X219" s="8">
        <f t="shared" si="108"/>
        <v>0.5441888925034386</v>
      </c>
      <c r="Y219" s="8">
        <f t="shared" si="109"/>
        <v>0.3485512291999352</v>
      </c>
      <c r="Z219" s="8">
        <f t="shared" si="110"/>
        <v>0.73982655580694201</v>
      </c>
      <c r="AA219" s="9">
        <f t="shared" si="111"/>
        <v>563.43647031408989</v>
      </c>
      <c r="AB219">
        <f t="shared" si="112"/>
        <v>1238.3679947950454</v>
      </c>
      <c r="AC219">
        <f t="shared" si="113"/>
        <v>129.59199869876136</v>
      </c>
      <c r="AD219">
        <f t="shared" si="114"/>
        <v>134.45239545778074</v>
      </c>
      <c r="AE219">
        <f t="shared" si="115"/>
        <v>-44.452395457780739</v>
      </c>
      <c r="AF219">
        <f t="shared" si="116"/>
        <v>5.8813613028089419E-3</v>
      </c>
      <c r="AG219">
        <f t="shared" si="117"/>
        <v>-44.446514096477927</v>
      </c>
      <c r="AH219">
        <f t="shared" si="118"/>
        <v>276.29738479462503</v>
      </c>
    </row>
    <row r="220" spans="4:34" x14ac:dyDescent="0.25">
      <c r="D220" s="2">
        <f t="shared" si="91"/>
        <v>43831</v>
      </c>
      <c r="E220" s="8">
        <f t="shared" si="119"/>
        <v>0.90833333333333133</v>
      </c>
      <c r="F220" s="3">
        <f t="shared" si="92"/>
        <v>2458850.6583333332</v>
      </c>
      <c r="G220" s="4">
        <f t="shared" si="93"/>
        <v>0.20001802418434522</v>
      </c>
      <c r="I220">
        <f t="shared" si="94"/>
        <v>281.26932264217066</v>
      </c>
      <c r="J220">
        <f t="shared" si="95"/>
        <v>7557.9880153695722</v>
      </c>
      <c r="K220">
        <f t="shared" si="96"/>
        <v>1.6700220773403857E-2</v>
      </c>
      <c r="L220">
        <f t="shared" si="97"/>
        <v>-6.8616990238473785E-2</v>
      </c>
      <c r="M220">
        <f t="shared" si="98"/>
        <v>281.2007056519322</v>
      </c>
      <c r="N220">
        <f t="shared" si="99"/>
        <v>357.91939837933387</v>
      </c>
      <c r="O220">
        <f t="shared" si="100"/>
        <v>0.98331142840276442</v>
      </c>
      <c r="P220">
        <f t="shared" si="101"/>
        <v>281.19028425939121</v>
      </c>
      <c r="Q220">
        <f t="shared" si="102"/>
        <v>23.436690040861521</v>
      </c>
      <c r="R220">
        <f t="shared" si="103"/>
        <v>23.436325886445598</v>
      </c>
      <c r="S220">
        <f t="shared" si="90"/>
        <v>-77.832337540792338</v>
      </c>
      <c r="T220">
        <f t="shared" si="104"/>
        <v>-22.964957451180126</v>
      </c>
      <c r="U220">
        <f t="shared" si="105"/>
        <v>4.302333201727402E-2</v>
      </c>
      <c r="V220">
        <f t="shared" si="106"/>
        <v>-3.6339583562583933</v>
      </c>
      <c r="W220">
        <f t="shared" si="107"/>
        <v>70.429929393163079</v>
      </c>
      <c r="X220" s="8">
        <f t="shared" si="108"/>
        <v>0.54419024885851275</v>
      </c>
      <c r="Y220" s="8">
        <f t="shared" si="109"/>
        <v>0.34855155609972643</v>
      </c>
      <c r="Z220" s="8">
        <f t="shared" si="110"/>
        <v>0.73982894161729906</v>
      </c>
      <c r="AA220" s="9">
        <f t="shared" si="111"/>
        <v>563.43943514530463</v>
      </c>
      <c r="AB220">
        <f t="shared" si="112"/>
        <v>1244.3660416437388</v>
      </c>
      <c r="AC220">
        <f t="shared" si="113"/>
        <v>131.09151041093469</v>
      </c>
      <c r="AD220">
        <f t="shared" si="114"/>
        <v>135.59268035232805</v>
      </c>
      <c r="AE220">
        <f t="shared" si="115"/>
        <v>-45.592680352328046</v>
      </c>
      <c r="AF220">
        <f t="shared" si="116"/>
        <v>5.6518456606997379E-3</v>
      </c>
      <c r="AG220">
        <f t="shared" si="117"/>
        <v>-45.587028506667345</v>
      </c>
      <c r="AH220">
        <f t="shared" si="118"/>
        <v>277.39877831298634</v>
      </c>
    </row>
    <row r="221" spans="4:34" x14ac:dyDescent="0.25">
      <c r="D221" s="2">
        <f t="shared" si="91"/>
        <v>43831</v>
      </c>
      <c r="E221" s="8">
        <f t="shared" si="119"/>
        <v>0.91249999999999798</v>
      </c>
      <c r="F221" s="3">
        <f t="shared" si="92"/>
        <v>2458850.6625000001</v>
      </c>
      <c r="G221" s="4">
        <f t="shared" si="93"/>
        <v>0.2000181382614673</v>
      </c>
      <c r="I221">
        <f t="shared" si="94"/>
        <v>281.27342950640013</v>
      </c>
      <c r="J221">
        <f t="shared" si="95"/>
        <v>7557.9921220376191</v>
      </c>
      <c r="K221">
        <f t="shared" si="96"/>
        <v>1.6700220768602614E-2</v>
      </c>
      <c r="L221">
        <f t="shared" si="97"/>
        <v>-6.8476996985717298E-2</v>
      </c>
      <c r="M221">
        <f t="shared" si="98"/>
        <v>281.2049525094144</v>
      </c>
      <c r="N221">
        <f t="shared" si="99"/>
        <v>357.92364504063335</v>
      </c>
      <c r="O221">
        <f t="shared" si="100"/>
        <v>0.98331138498877846</v>
      </c>
      <c r="P221">
        <f t="shared" si="101"/>
        <v>281.19453111425503</v>
      </c>
      <c r="Q221">
        <f t="shared" si="102"/>
        <v>23.436690039378043</v>
      </c>
      <c r="R221">
        <f t="shared" si="103"/>
        <v>23.436325894720195</v>
      </c>
      <c r="S221">
        <f t="shared" si="90"/>
        <v>-77.82774136954734</v>
      </c>
      <c r="T221">
        <f t="shared" si="104"/>
        <v>-22.964601376136631</v>
      </c>
      <c r="U221">
        <f t="shared" si="105"/>
        <v>4.3023332048518284E-2</v>
      </c>
      <c r="V221">
        <f t="shared" si="106"/>
        <v>-3.6359114146257734</v>
      </c>
      <c r="W221">
        <f t="shared" si="107"/>
        <v>70.430300132291777</v>
      </c>
      <c r="X221" s="8">
        <f t="shared" si="108"/>
        <v>0.54419160514904563</v>
      </c>
      <c r="Y221" s="8">
        <f t="shared" si="109"/>
        <v>0.34855188255934622</v>
      </c>
      <c r="Z221" s="8">
        <f t="shared" si="110"/>
        <v>0.73983132773874505</v>
      </c>
      <c r="AA221" s="9">
        <f t="shared" si="111"/>
        <v>563.44240105833421</v>
      </c>
      <c r="AB221">
        <f t="shared" si="112"/>
        <v>1250.3640885853713</v>
      </c>
      <c r="AC221">
        <f t="shared" si="113"/>
        <v>132.59102214634282</v>
      </c>
      <c r="AD221">
        <f t="shared" si="114"/>
        <v>136.73008146219433</v>
      </c>
      <c r="AE221">
        <f t="shared" si="115"/>
        <v>-46.730081462194335</v>
      </c>
      <c r="AF221">
        <f t="shared" si="116"/>
        <v>5.4316562317970104E-3</v>
      </c>
      <c r="AG221">
        <f t="shared" si="117"/>
        <v>-46.724649805962535</v>
      </c>
      <c r="AH221">
        <f t="shared" si="118"/>
        <v>278.52884024989731</v>
      </c>
    </row>
    <row r="222" spans="4:34" x14ac:dyDescent="0.25">
      <c r="D222" s="2">
        <f t="shared" si="91"/>
        <v>43831</v>
      </c>
      <c r="E222" s="8">
        <f t="shared" si="119"/>
        <v>0.91666666666666463</v>
      </c>
      <c r="F222" s="3">
        <f t="shared" si="92"/>
        <v>2458850.6666666665</v>
      </c>
      <c r="G222" s="4">
        <f t="shared" si="93"/>
        <v>0.20001825233857662</v>
      </c>
      <c r="I222">
        <f t="shared" si="94"/>
        <v>281.2775363701694</v>
      </c>
      <c r="J222">
        <f t="shared" si="95"/>
        <v>7557.9962287052076</v>
      </c>
      <c r="K222">
        <f t="shared" si="96"/>
        <v>1.6700220763801371E-2</v>
      </c>
      <c r="L222">
        <f t="shared" si="97"/>
        <v>-6.8337003374108252E-2</v>
      </c>
      <c r="M222">
        <f t="shared" si="98"/>
        <v>281.2091993667953</v>
      </c>
      <c r="N222">
        <f t="shared" si="99"/>
        <v>357.92789170183369</v>
      </c>
      <c r="O222">
        <f t="shared" si="100"/>
        <v>0.98331134166347001</v>
      </c>
      <c r="P222">
        <f t="shared" si="101"/>
        <v>281.19877796901761</v>
      </c>
      <c r="Q222">
        <f t="shared" si="102"/>
        <v>23.436690037894564</v>
      </c>
      <c r="R222">
        <f t="shared" si="103"/>
        <v>23.436325902994795</v>
      </c>
      <c r="S222">
        <f t="shared" si="90"/>
        <v>-77.823145222623936</v>
      </c>
      <c r="T222">
        <f t="shared" si="104"/>
        <v>-22.964245168651175</v>
      </c>
      <c r="U222">
        <f t="shared" si="105"/>
        <v>4.3023332079762562E-2</v>
      </c>
      <c r="V222">
        <f t="shared" si="106"/>
        <v>-3.6378643795805292</v>
      </c>
      <c r="W222">
        <f t="shared" si="107"/>
        <v>70.430671006558185</v>
      </c>
      <c r="X222" s="8">
        <f t="shared" si="108"/>
        <v>0.54419296137470874</v>
      </c>
      <c r="Y222" s="8">
        <f t="shared" si="109"/>
        <v>0.34855220857871377</v>
      </c>
      <c r="Z222" s="8">
        <f t="shared" si="110"/>
        <v>0.73983371417070365</v>
      </c>
      <c r="AA222" s="9">
        <f t="shared" si="111"/>
        <v>563.44536805246548</v>
      </c>
      <c r="AB222">
        <f t="shared" si="112"/>
        <v>1256.3621356204164</v>
      </c>
      <c r="AC222">
        <f t="shared" si="113"/>
        <v>134.09053390510411</v>
      </c>
      <c r="AD222">
        <f t="shared" si="114"/>
        <v>137.8640723013327</v>
      </c>
      <c r="AE222">
        <f t="shared" si="115"/>
        <v>-47.864072301332698</v>
      </c>
      <c r="AF222">
        <f t="shared" si="116"/>
        <v>5.2201708863151806E-3</v>
      </c>
      <c r="AG222">
        <f t="shared" si="117"/>
        <v>-47.85885213044638</v>
      </c>
      <c r="AH222">
        <f t="shared" si="118"/>
        <v>279.69023976385483</v>
      </c>
    </row>
    <row r="223" spans="4:34" x14ac:dyDescent="0.25">
      <c r="D223" s="2">
        <f t="shared" si="91"/>
        <v>43831</v>
      </c>
      <c r="E223" s="8">
        <f t="shared" si="119"/>
        <v>0.92083333333333128</v>
      </c>
      <c r="F223" s="3">
        <f t="shared" si="92"/>
        <v>2458850.6708333334</v>
      </c>
      <c r="G223" s="4">
        <f t="shared" si="93"/>
        <v>0.2000183664156987</v>
      </c>
      <c r="I223">
        <f t="shared" si="94"/>
        <v>281.28164323439705</v>
      </c>
      <c r="J223">
        <f t="shared" si="95"/>
        <v>7558.0003353732563</v>
      </c>
      <c r="K223">
        <f t="shared" si="96"/>
        <v>1.6700220759000132E-2</v>
      </c>
      <c r="L223">
        <f t="shared" si="97"/>
        <v>-6.8197009373047845E-2</v>
      </c>
      <c r="M223">
        <f t="shared" si="98"/>
        <v>281.21344622502403</v>
      </c>
      <c r="N223">
        <f t="shared" si="99"/>
        <v>357.9321383638835</v>
      </c>
      <c r="O223">
        <f t="shared" si="100"/>
        <v>0.98331129842682929</v>
      </c>
      <c r="P223">
        <f t="shared" si="101"/>
        <v>281.20302482462813</v>
      </c>
      <c r="Q223">
        <f t="shared" si="102"/>
        <v>23.436690036411086</v>
      </c>
      <c r="R223">
        <f t="shared" si="103"/>
        <v>23.4363259112694</v>
      </c>
      <c r="S223">
        <f t="shared" si="90"/>
        <v>-77.818549099003278</v>
      </c>
      <c r="T223">
        <f t="shared" si="104"/>
        <v>-22.963888828647086</v>
      </c>
      <c r="U223">
        <f t="shared" si="105"/>
        <v>4.3023332111006847E-2</v>
      </c>
      <c r="V223">
        <f t="shared" si="106"/>
        <v>-3.6398172515233256</v>
      </c>
      <c r="W223">
        <f t="shared" si="107"/>
        <v>70.431042016039129</v>
      </c>
      <c r="X223" s="8">
        <f t="shared" si="108"/>
        <v>0.54419431753578007</v>
      </c>
      <c r="Y223" s="8">
        <f t="shared" si="109"/>
        <v>0.34855253415789361</v>
      </c>
      <c r="Z223" s="8">
        <f t="shared" si="110"/>
        <v>0.73983610091366647</v>
      </c>
      <c r="AA223" s="9">
        <f t="shared" si="111"/>
        <v>563.44833612831303</v>
      </c>
      <c r="AB223">
        <f t="shared" si="112"/>
        <v>1262.3601827484738</v>
      </c>
      <c r="AC223">
        <f t="shared" si="113"/>
        <v>135.59004568711845</v>
      </c>
      <c r="AD223">
        <f t="shared" si="114"/>
        <v>138.99408209046646</v>
      </c>
      <c r="AE223">
        <f t="shared" si="115"/>
        <v>-48.994082090466463</v>
      </c>
      <c r="AF223">
        <f t="shared" si="116"/>
        <v>5.0168308845306812E-3</v>
      </c>
      <c r="AG223">
        <f t="shared" si="117"/>
        <v>-48.989065259581935</v>
      </c>
      <c r="AH223">
        <f t="shared" si="118"/>
        <v>280.8858905607309</v>
      </c>
    </row>
    <row r="224" spans="4:34" x14ac:dyDescent="0.25">
      <c r="D224" s="2">
        <f t="shared" si="91"/>
        <v>43831</v>
      </c>
      <c r="E224" s="8">
        <f t="shared" si="119"/>
        <v>0.92499999999999793</v>
      </c>
      <c r="F224" s="3">
        <f t="shared" si="92"/>
        <v>2458850.6749999998</v>
      </c>
      <c r="G224" s="4">
        <f t="shared" si="93"/>
        <v>0.20001848049280804</v>
      </c>
      <c r="I224">
        <f t="shared" si="94"/>
        <v>281.28575009816723</v>
      </c>
      <c r="J224">
        <f t="shared" si="95"/>
        <v>7558.0044420408449</v>
      </c>
      <c r="K224">
        <f t="shared" si="96"/>
        <v>1.6700220754198889E-2</v>
      </c>
      <c r="L224">
        <f t="shared" si="97"/>
        <v>-6.8057015014721958E-2</v>
      </c>
      <c r="M224">
        <f t="shared" si="98"/>
        <v>281.21769308315248</v>
      </c>
      <c r="N224">
        <f t="shared" si="99"/>
        <v>357.93638502583053</v>
      </c>
      <c r="O224">
        <f t="shared" si="100"/>
        <v>0.98331125527886698</v>
      </c>
      <c r="P224">
        <f t="shared" si="101"/>
        <v>281.20727168013843</v>
      </c>
      <c r="Q224">
        <f t="shared" si="102"/>
        <v>23.436690034927608</v>
      </c>
      <c r="R224">
        <f t="shared" si="103"/>
        <v>23.436325919544011</v>
      </c>
      <c r="S224">
        <f t="shared" si="90"/>
        <v>-77.813952999719987</v>
      </c>
      <c r="T224">
        <f t="shared" si="104"/>
        <v>-22.963532356206883</v>
      </c>
      <c r="U224">
        <f t="shared" si="105"/>
        <v>4.3023332142251167E-2</v>
      </c>
      <c r="V224">
        <f t="shared" si="106"/>
        <v>-3.6417700299814406</v>
      </c>
      <c r="W224">
        <f t="shared" si="107"/>
        <v>70.431413160645718</v>
      </c>
      <c r="X224" s="8">
        <f t="shared" si="108"/>
        <v>0.54419567363193155</v>
      </c>
      <c r="Y224" s="8">
        <f t="shared" si="109"/>
        <v>0.34855285929680457</v>
      </c>
      <c r="Z224" s="8">
        <f t="shared" si="110"/>
        <v>0.73983848796705853</v>
      </c>
      <c r="AA224" s="9">
        <f t="shared" si="111"/>
        <v>563.45130528516574</v>
      </c>
      <c r="AB224">
        <f t="shared" si="112"/>
        <v>1268.3582299700156</v>
      </c>
      <c r="AC224">
        <f t="shared" si="113"/>
        <v>137.0895574925039</v>
      </c>
      <c r="AD224">
        <f t="shared" si="114"/>
        <v>140.11948958013468</v>
      </c>
      <c r="AE224">
        <f t="shared" si="115"/>
        <v>-50.119489580134683</v>
      </c>
      <c r="AF224">
        <f t="shared" si="116"/>
        <v>4.8211349309332709E-3</v>
      </c>
      <c r="AG224">
        <f t="shared" si="117"/>
        <v>-50.114668445203748</v>
      </c>
      <c r="AH224">
        <f t="shared" si="118"/>
        <v>282.11897858438721</v>
      </c>
    </row>
    <row r="225" spans="4:34" x14ac:dyDescent="0.25">
      <c r="D225" s="2">
        <f t="shared" si="91"/>
        <v>43831</v>
      </c>
      <c r="E225" s="8">
        <f t="shared" si="119"/>
        <v>0.92916666666666459</v>
      </c>
      <c r="F225" s="3">
        <f t="shared" si="92"/>
        <v>2458850.6791666667</v>
      </c>
      <c r="G225" s="4">
        <f t="shared" si="93"/>
        <v>0.20001859456993012</v>
      </c>
      <c r="I225">
        <f t="shared" si="94"/>
        <v>281.2898569623967</v>
      </c>
      <c r="J225">
        <f t="shared" si="95"/>
        <v>7558.0085487088927</v>
      </c>
      <c r="K225">
        <f t="shared" si="96"/>
        <v>1.6700220749397646E-2</v>
      </c>
      <c r="L225">
        <f t="shared" si="97"/>
        <v>-6.7917020268531608E-2</v>
      </c>
      <c r="M225">
        <f t="shared" si="98"/>
        <v>281.22193994212819</v>
      </c>
      <c r="N225">
        <f t="shared" si="99"/>
        <v>357.94063168862431</v>
      </c>
      <c r="O225">
        <f t="shared" si="100"/>
        <v>0.98331121221957318</v>
      </c>
      <c r="P225">
        <f t="shared" si="101"/>
        <v>281.21151853649604</v>
      </c>
      <c r="Q225">
        <f t="shared" si="102"/>
        <v>23.43669003344413</v>
      </c>
      <c r="R225">
        <f t="shared" si="103"/>
        <v>23.436325927818629</v>
      </c>
      <c r="S225">
        <f t="shared" si="90"/>
        <v>-77.80935692375715</v>
      </c>
      <c r="T225">
        <f t="shared" si="104"/>
        <v>-22.963175751253981</v>
      </c>
      <c r="U225">
        <f t="shared" si="105"/>
        <v>4.3023332173495507E-2</v>
      </c>
      <c r="V225">
        <f t="shared" si="106"/>
        <v>-3.6437227153549339</v>
      </c>
      <c r="W225">
        <f t="shared" si="107"/>
        <v>70.431784440454663</v>
      </c>
      <c r="X225" s="8">
        <f t="shared" si="108"/>
        <v>0.54419702966344086</v>
      </c>
      <c r="Y225" s="8">
        <f t="shared" si="109"/>
        <v>0.34855318399551127</v>
      </c>
      <c r="Z225" s="8">
        <f t="shared" si="110"/>
        <v>0.73984087533137044</v>
      </c>
      <c r="AA225" s="9">
        <f t="shared" si="111"/>
        <v>563.45427552363731</v>
      </c>
      <c r="AB225">
        <f t="shared" si="112"/>
        <v>1274.3562772846421</v>
      </c>
      <c r="AC225">
        <f t="shared" si="113"/>
        <v>138.58906932116054</v>
      </c>
      <c r="AD225">
        <f t="shared" si="114"/>
        <v>141.23961598133113</v>
      </c>
      <c r="AE225">
        <f t="shared" si="115"/>
        <v>-51.239615981331127</v>
      </c>
      <c r="AF225">
        <f t="shared" si="116"/>
        <v>4.6326341696986554E-3</v>
      </c>
      <c r="AG225">
        <f t="shared" si="117"/>
        <v>-51.234983347161432</v>
      </c>
      <c r="AH225">
        <f t="shared" si="118"/>
        <v>283.39299273386894</v>
      </c>
    </row>
    <row r="226" spans="4:34" x14ac:dyDescent="0.25">
      <c r="D226" s="2">
        <f t="shared" si="91"/>
        <v>43831</v>
      </c>
      <c r="E226" s="8">
        <f t="shared" si="119"/>
        <v>0.93333333333333124</v>
      </c>
      <c r="F226" s="3">
        <f t="shared" si="92"/>
        <v>2458850.6833333331</v>
      </c>
      <c r="G226" s="4">
        <f t="shared" si="93"/>
        <v>0.20001870864703944</v>
      </c>
      <c r="I226">
        <f t="shared" si="94"/>
        <v>281.29396382616596</v>
      </c>
      <c r="J226">
        <f t="shared" si="95"/>
        <v>7558.0126553764803</v>
      </c>
      <c r="K226">
        <f t="shared" si="96"/>
        <v>1.6700220744596407E-2</v>
      </c>
      <c r="L226">
        <f t="shared" si="97"/>
        <v>-6.777702516655186E-2</v>
      </c>
      <c r="M226">
        <f t="shared" si="98"/>
        <v>281.22618680099941</v>
      </c>
      <c r="N226">
        <f t="shared" si="99"/>
        <v>357.94487835131349</v>
      </c>
      <c r="O226">
        <f t="shared" si="100"/>
        <v>0.98331116924895801</v>
      </c>
      <c r="P226">
        <f t="shared" si="101"/>
        <v>281.21576539274923</v>
      </c>
      <c r="Q226">
        <f t="shared" si="102"/>
        <v>23.436690031960651</v>
      </c>
      <c r="R226">
        <f t="shared" si="103"/>
        <v>23.436325936093251</v>
      </c>
      <c r="S226">
        <f t="shared" si="90"/>
        <v>-77.804760872153111</v>
      </c>
      <c r="T226">
        <f t="shared" si="104"/>
        <v>-22.962819013871279</v>
      </c>
      <c r="U226">
        <f t="shared" si="105"/>
        <v>4.3023332204739854E-2</v>
      </c>
      <c r="V226">
        <f t="shared" si="106"/>
        <v>-3.6456753071703836</v>
      </c>
      <c r="W226">
        <f t="shared" si="107"/>
        <v>70.432155855376664</v>
      </c>
      <c r="X226" s="8">
        <f t="shared" si="108"/>
        <v>0.54419838562997946</v>
      </c>
      <c r="Y226" s="8">
        <f t="shared" si="109"/>
        <v>0.34855350825393316</v>
      </c>
      <c r="Z226" s="8">
        <f t="shared" si="110"/>
        <v>0.73984326300602576</v>
      </c>
      <c r="AA226" s="9">
        <f t="shared" si="111"/>
        <v>563.45724684301331</v>
      </c>
      <c r="AB226">
        <f t="shared" si="112"/>
        <v>1280.3543246928266</v>
      </c>
      <c r="AC226">
        <f t="shared" si="113"/>
        <v>140.08858117320665</v>
      </c>
      <c r="AD226">
        <f t="shared" si="114"/>
        <v>142.35371686637816</v>
      </c>
      <c r="AE226">
        <f t="shared" si="115"/>
        <v>-52.353716866378164</v>
      </c>
      <c r="AF226">
        <f t="shared" si="116"/>
        <v>4.45092800992836E-3</v>
      </c>
      <c r="AG226">
        <f t="shared" si="117"/>
        <v>-52.349265938368234</v>
      </c>
      <c r="AH226">
        <f t="shared" si="118"/>
        <v>284.71175879908714</v>
      </c>
    </row>
    <row r="227" spans="4:34" x14ac:dyDescent="0.25">
      <c r="D227" s="2">
        <f t="shared" si="91"/>
        <v>43831</v>
      </c>
      <c r="E227" s="8">
        <f t="shared" si="119"/>
        <v>0.93749999999999789</v>
      </c>
      <c r="F227" s="3">
        <f t="shared" si="92"/>
        <v>2458850.6875</v>
      </c>
      <c r="G227" s="4">
        <f t="shared" si="93"/>
        <v>0.20001882272416152</v>
      </c>
      <c r="I227">
        <f t="shared" si="94"/>
        <v>281.29807069039543</v>
      </c>
      <c r="J227">
        <f t="shared" si="95"/>
        <v>7558.0167620445281</v>
      </c>
      <c r="K227">
        <f t="shared" si="96"/>
        <v>1.6700220739795164E-2</v>
      </c>
      <c r="L227">
        <f t="shared" si="97"/>
        <v>-6.7637029678239091E-2</v>
      </c>
      <c r="M227">
        <f t="shared" si="98"/>
        <v>281.23043366071721</v>
      </c>
      <c r="N227">
        <f t="shared" si="99"/>
        <v>357.94912501485032</v>
      </c>
      <c r="O227">
        <f t="shared" si="100"/>
        <v>0.98331112636701157</v>
      </c>
      <c r="P227">
        <f t="shared" si="101"/>
        <v>281.22001224984911</v>
      </c>
      <c r="Q227">
        <f t="shared" si="102"/>
        <v>23.436690030477173</v>
      </c>
      <c r="R227">
        <f t="shared" si="103"/>
        <v>23.436325944367876</v>
      </c>
      <c r="S227">
        <f t="shared" si="90"/>
        <v>-77.800164843887046</v>
      </c>
      <c r="T227">
        <f t="shared" si="104"/>
        <v>-22.962462143981814</v>
      </c>
      <c r="U227">
        <f t="shared" si="105"/>
        <v>4.3023332235984223E-2</v>
      </c>
      <c r="V227">
        <f t="shared" si="106"/>
        <v>-3.6476278058287819</v>
      </c>
      <c r="W227">
        <f t="shared" si="107"/>
        <v>70.432527405488827</v>
      </c>
      <c r="X227" s="8">
        <f t="shared" si="108"/>
        <v>0.54419974153182549</v>
      </c>
      <c r="Y227" s="8">
        <f t="shared" si="109"/>
        <v>0.34855383207213431</v>
      </c>
      <c r="Z227" s="8">
        <f t="shared" si="110"/>
        <v>0.73984565099151667</v>
      </c>
      <c r="AA227" s="9">
        <f t="shared" si="111"/>
        <v>563.46021924391061</v>
      </c>
      <c r="AB227">
        <f t="shared" si="112"/>
        <v>1286.3523721941683</v>
      </c>
      <c r="AC227">
        <f t="shared" si="113"/>
        <v>141.58809304854208</v>
      </c>
      <c r="AD227">
        <f t="shared" si="114"/>
        <v>143.46097287873417</v>
      </c>
      <c r="AE227">
        <f t="shared" si="115"/>
        <v>-53.460972878734168</v>
      </c>
      <c r="AF227">
        <f t="shared" si="116"/>
        <v>4.275660692795849E-3</v>
      </c>
      <c r="AG227">
        <f t="shared" si="117"/>
        <v>-53.45669721804137</v>
      </c>
      <c r="AH227">
        <f t="shared" si="118"/>
        <v>286.07947674260868</v>
      </c>
    </row>
    <row r="228" spans="4:34" x14ac:dyDescent="0.25">
      <c r="D228" s="2">
        <f t="shared" si="91"/>
        <v>43831</v>
      </c>
      <c r="E228" s="8">
        <f t="shared" si="119"/>
        <v>0.94166666666666454</v>
      </c>
      <c r="F228" s="3">
        <f t="shared" si="92"/>
        <v>2458850.6916666669</v>
      </c>
      <c r="G228" s="4">
        <f t="shared" si="93"/>
        <v>0.2000189368012836</v>
      </c>
      <c r="I228">
        <f t="shared" si="94"/>
        <v>281.30217755462309</v>
      </c>
      <c r="J228">
        <f t="shared" si="95"/>
        <v>7558.0208687125769</v>
      </c>
      <c r="K228">
        <f t="shared" si="96"/>
        <v>1.6700220734993922E-2</v>
      </c>
      <c r="L228">
        <f t="shared" si="97"/>
        <v>-6.7497033819958224E-2</v>
      </c>
      <c r="M228">
        <f t="shared" si="98"/>
        <v>281.23468052080312</v>
      </c>
      <c r="N228">
        <f t="shared" si="99"/>
        <v>357.95337167875732</v>
      </c>
      <c r="O228">
        <f t="shared" si="100"/>
        <v>0.98331108357373964</v>
      </c>
      <c r="P228">
        <f t="shared" si="101"/>
        <v>281.22425910731715</v>
      </c>
      <c r="Q228">
        <f t="shared" si="102"/>
        <v>23.436690028993695</v>
      </c>
      <c r="R228">
        <f t="shared" si="103"/>
        <v>23.436325952642513</v>
      </c>
      <c r="S228">
        <f t="shared" si="90"/>
        <v>-77.795568839485369</v>
      </c>
      <c r="T228">
        <f t="shared" si="104"/>
        <v>-22.962105141628758</v>
      </c>
      <c r="U228">
        <f t="shared" si="105"/>
        <v>4.3023332267228639E-2</v>
      </c>
      <c r="V228">
        <f t="shared" si="106"/>
        <v>-3.6495802110747411</v>
      </c>
      <c r="W228">
        <f t="shared" si="107"/>
        <v>70.432899090743234</v>
      </c>
      <c r="X228" s="8">
        <f t="shared" si="108"/>
        <v>0.54420109736880184</v>
      </c>
      <c r="Y228" s="8">
        <f t="shared" si="109"/>
        <v>0.34855415545007062</v>
      </c>
      <c r="Z228" s="8">
        <f t="shared" si="110"/>
        <v>0.73984803928753307</v>
      </c>
      <c r="AA228" s="9">
        <f t="shared" si="111"/>
        <v>563.46319272594587</v>
      </c>
      <c r="AB228">
        <f t="shared" si="112"/>
        <v>1292.3504197889224</v>
      </c>
      <c r="AC228">
        <f t="shared" si="113"/>
        <v>143.0876049472306</v>
      </c>
      <c r="AD228">
        <f t="shared" si="114"/>
        <v>144.56047907338305</v>
      </c>
      <c r="AE228">
        <f t="shared" si="115"/>
        <v>-54.56047907338305</v>
      </c>
      <c r="AF228">
        <f t="shared" si="116"/>
        <v>4.1065185313679973E-3</v>
      </c>
      <c r="AG228">
        <f t="shared" si="117"/>
        <v>-54.556372554851684</v>
      </c>
      <c r="AH228">
        <f t="shared" si="118"/>
        <v>287.50076134424711</v>
      </c>
    </row>
    <row r="229" spans="4:34" x14ac:dyDescent="0.25">
      <c r="D229" s="2">
        <f t="shared" si="91"/>
        <v>43831</v>
      </c>
      <c r="E229" s="8">
        <f t="shared" si="119"/>
        <v>0.94583333333333119</v>
      </c>
      <c r="F229" s="3">
        <f t="shared" si="92"/>
        <v>2458850.6958333333</v>
      </c>
      <c r="G229" s="4">
        <f t="shared" si="93"/>
        <v>0.20001905087839295</v>
      </c>
      <c r="I229">
        <f t="shared" si="94"/>
        <v>281.30628441839326</v>
      </c>
      <c r="J229">
        <f t="shared" si="95"/>
        <v>7558.0249753801654</v>
      </c>
      <c r="K229">
        <f t="shared" si="96"/>
        <v>1.6700220730192679E-2</v>
      </c>
      <c r="L229">
        <f t="shared" si="97"/>
        <v>-6.7357037608185399E-2</v>
      </c>
      <c r="M229">
        <f t="shared" si="98"/>
        <v>281.23892738078507</v>
      </c>
      <c r="N229">
        <f t="shared" si="99"/>
        <v>357.957618342557</v>
      </c>
      <c r="O229">
        <f t="shared" si="100"/>
        <v>0.98331104086914689</v>
      </c>
      <c r="P229">
        <f t="shared" si="101"/>
        <v>281.22850596468129</v>
      </c>
      <c r="Q229">
        <f t="shared" si="102"/>
        <v>23.436690027510217</v>
      </c>
      <c r="R229">
        <f t="shared" si="103"/>
        <v>23.436325960917149</v>
      </c>
      <c r="S229">
        <f t="shared" si="90"/>
        <v>-77.790972859467274</v>
      </c>
      <c r="T229">
        <f t="shared" si="104"/>
        <v>-22.961748006854766</v>
      </c>
      <c r="U229">
        <f t="shared" si="105"/>
        <v>4.3023332298473049E-2</v>
      </c>
      <c r="V229">
        <f t="shared" si="106"/>
        <v>-3.6515325226545543</v>
      </c>
      <c r="W229">
        <f t="shared" si="107"/>
        <v>70.433270911092436</v>
      </c>
      <c r="X229" s="8">
        <f t="shared" si="108"/>
        <v>0.54420245314073235</v>
      </c>
      <c r="Y229" s="8">
        <f t="shared" si="109"/>
        <v>0.34855447838769782</v>
      </c>
      <c r="Z229" s="8">
        <f t="shared" si="110"/>
        <v>0.73985042789376687</v>
      </c>
      <c r="AA229" s="9">
        <f t="shared" si="111"/>
        <v>563.46616728873948</v>
      </c>
      <c r="AB229">
        <f t="shared" si="112"/>
        <v>1298.3484674773422</v>
      </c>
      <c r="AC229">
        <f t="shared" si="113"/>
        <v>144.58711686933555</v>
      </c>
      <c r="AD229">
        <f t="shared" si="114"/>
        <v>145.65123268446811</v>
      </c>
      <c r="AE229">
        <f t="shared" si="115"/>
        <v>-55.651232684468113</v>
      </c>
      <c r="AF229">
        <f t="shared" si="116"/>
        <v>3.9432277708254483E-3</v>
      </c>
      <c r="AG229">
        <f t="shared" si="117"/>
        <v>-55.647289456697287</v>
      </c>
      <c r="AH229">
        <f t="shared" si="118"/>
        <v>288.98068604818775</v>
      </c>
    </row>
    <row r="230" spans="4:34" x14ac:dyDescent="0.25">
      <c r="D230" s="2">
        <f t="shared" si="91"/>
        <v>43831</v>
      </c>
      <c r="E230" s="8">
        <f t="shared" si="119"/>
        <v>0.94999999999999785</v>
      </c>
      <c r="F230" s="3">
        <f t="shared" si="92"/>
        <v>2458850.7000000002</v>
      </c>
      <c r="G230" s="4">
        <f t="shared" si="93"/>
        <v>0.20001916495551503</v>
      </c>
      <c r="I230">
        <f t="shared" si="94"/>
        <v>281.31039128262273</v>
      </c>
      <c r="J230">
        <f t="shared" si="95"/>
        <v>7558.0290820482132</v>
      </c>
      <c r="K230">
        <f t="shared" si="96"/>
        <v>1.670022072539144E-2</v>
      </c>
      <c r="L230">
        <f t="shared" si="97"/>
        <v>-6.7217041012432116E-2</v>
      </c>
      <c r="M230">
        <f t="shared" si="98"/>
        <v>281.24317424161029</v>
      </c>
      <c r="N230">
        <f t="shared" si="99"/>
        <v>357.96186500720069</v>
      </c>
      <c r="O230">
        <f t="shared" si="100"/>
        <v>0.98331099825322388</v>
      </c>
      <c r="P230">
        <f t="shared" si="101"/>
        <v>281.23275282288876</v>
      </c>
      <c r="Q230">
        <f t="shared" si="102"/>
        <v>23.436690026026739</v>
      </c>
      <c r="R230">
        <f t="shared" si="103"/>
        <v>23.436325969191792</v>
      </c>
      <c r="S230">
        <f t="shared" si="90"/>
        <v>-77.786376902816215</v>
      </c>
      <c r="T230">
        <f t="shared" si="104"/>
        <v>-22.961390739583138</v>
      </c>
      <c r="U230">
        <f t="shared" si="105"/>
        <v>4.3023332329717487E-2</v>
      </c>
      <c r="V230">
        <f t="shared" si="106"/>
        <v>-3.6534847409676701</v>
      </c>
      <c r="W230">
        <f t="shared" si="107"/>
        <v>70.433642866613297</v>
      </c>
      <c r="X230" s="8">
        <f t="shared" si="108"/>
        <v>0.54420380884789432</v>
      </c>
      <c r="Y230" s="8">
        <f t="shared" si="109"/>
        <v>0.34855480088507962</v>
      </c>
      <c r="Z230" s="8">
        <f t="shared" si="110"/>
        <v>0.73985281681070902</v>
      </c>
      <c r="AA230" s="9">
        <f t="shared" si="111"/>
        <v>563.46914293290638</v>
      </c>
      <c r="AB230">
        <f t="shared" si="112"/>
        <v>1304.346515259029</v>
      </c>
      <c r="AC230">
        <f t="shared" si="113"/>
        <v>146.08662881475726</v>
      </c>
      <c r="AD230">
        <f t="shared" si="114"/>
        <v>146.73211909905299</v>
      </c>
      <c r="AE230">
        <f t="shared" si="115"/>
        <v>-56.732119099052994</v>
      </c>
      <c r="AF230">
        <f t="shared" si="116"/>
        <v>3.7855530302392209E-3</v>
      </c>
      <c r="AG230">
        <f t="shared" si="117"/>
        <v>-56.728333546022753</v>
      </c>
      <c r="AH230">
        <f t="shared" si="118"/>
        <v>290.52482957987593</v>
      </c>
    </row>
    <row r="231" spans="4:34" x14ac:dyDescent="0.25">
      <c r="D231" s="2">
        <f t="shared" si="91"/>
        <v>43831</v>
      </c>
      <c r="E231" s="8">
        <f t="shared" si="119"/>
        <v>0.9541666666666645</v>
      </c>
      <c r="F231" s="3">
        <f t="shared" si="92"/>
        <v>2458850.7041666666</v>
      </c>
      <c r="G231" s="4">
        <f t="shared" si="93"/>
        <v>0.20001927903262434</v>
      </c>
      <c r="I231">
        <f t="shared" si="94"/>
        <v>281.314498146392</v>
      </c>
      <c r="J231">
        <f t="shared" si="95"/>
        <v>7558.0331887158009</v>
      </c>
      <c r="K231">
        <f t="shared" si="96"/>
        <v>1.6700220720590197E-2</v>
      </c>
      <c r="L231">
        <f t="shared" si="97"/>
        <v>-6.7077044064718566E-2</v>
      </c>
      <c r="M231">
        <f t="shared" si="98"/>
        <v>281.24742110232728</v>
      </c>
      <c r="N231">
        <f t="shared" si="99"/>
        <v>357.96611167173614</v>
      </c>
      <c r="O231">
        <f t="shared" si="100"/>
        <v>0.98331095572598048</v>
      </c>
      <c r="P231">
        <f t="shared" si="101"/>
        <v>281.23699968098811</v>
      </c>
      <c r="Q231">
        <f t="shared" si="102"/>
        <v>23.43669002454326</v>
      </c>
      <c r="R231">
        <f t="shared" si="103"/>
        <v>23.436325977466442</v>
      </c>
      <c r="S231">
        <f t="shared" si="90"/>
        <v>-77.781780970570296</v>
      </c>
      <c r="T231">
        <f t="shared" si="104"/>
        <v>-22.961033339896897</v>
      </c>
      <c r="U231">
        <f t="shared" si="105"/>
        <v>4.3023332360961938E-2</v>
      </c>
      <c r="V231">
        <f t="shared" si="106"/>
        <v>-3.6554368655410898</v>
      </c>
      <c r="W231">
        <f t="shared" si="107"/>
        <v>70.434014957216377</v>
      </c>
      <c r="X231" s="8">
        <f t="shared" si="108"/>
        <v>0.54420516448995915</v>
      </c>
      <c r="Y231" s="8">
        <f t="shared" si="109"/>
        <v>0.34855512294213586</v>
      </c>
      <c r="Z231" s="8">
        <f t="shared" si="110"/>
        <v>0.73985520603778243</v>
      </c>
      <c r="AA231" s="9">
        <f t="shared" si="111"/>
        <v>563.47211965773101</v>
      </c>
      <c r="AB231">
        <f t="shared" si="112"/>
        <v>1310.3445631344557</v>
      </c>
      <c r="AC231">
        <f t="shared" si="113"/>
        <v>147.58614078361393</v>
      </c>
      <c r="AD231">
        <f t="shared" si="114"/>
        <v>147.80189579998208</v>
      </c>
      <c r="AE231">
        <f t="shared" si="115"/>
        <v>-57.801895799982077</v>
      </c>
      <c r="AF231">
        <f t="shared" si="116"/>
        <v>3.6332962985659869E-3</v>
      </c>
      <c r="AG231">
        <f t="shared" si="117"/>
        <v>-57.79826250368351</v>
      </c>
      <c r="AH231">
        <f t="shared" si="118"/>
        <v>292.13932449378558</v>
      </c>
    </row>
    <row r="232" spans="4:34" x14ac:dyDescent="0.25">
      <c r="D232" s="2">
        <f t="shared" si="91"/>
        <v>43831</v>
      </c>
      <c r="E232" s="8">
        <f t="shared" si="119"/>
        <v>0.95833333333333115</v>
      </c>
      <c r="F232" s="3">
        <f t="shared" si="92"/>
        <v>2458850.7083333335</v>
      </c>
      <c r="G232" s="4">
        <f t="shared" si="93"/>
        <v>0.20001939310974642</v>
      </c>
      <c r="I232">
        <f t="shared" si="94"/>
        <v>281.31860501061965</v>
      </c>
      <c r="J232">
        <f t="shared" si="95"/>
        <v>7558.0372953838487</v>
      </c>
      <c r="K232">
        <f t="shared" si="96"/>
        <v>1.6700220715788954E-2</v>
      </c>
      <c r="L232">
        <f t="shared" si="97"/>
        <v>-6.6937046734500502E-2</v>
      </c>
      <c r="M232">
        <f t="shared" si="98"/>
        <v>281.25166796388515</v>
      </c>
      <c r="N232">
        <f t="shared" si="99"/>
        <v>357.97035833711379</v>
      </c>
      <c r="O232">
        <f t="shared" si="100"/>
        <v>0.98331091328740761</v>
      </c>
      <c r="P232">
        <f t="shared" si="101"/>
        <v>281.24124653992834</v>
      </c>
      <c r="Q232">
        <f t="shared" si="102"/>
        <v>23.436690023059782</v>
      </c>
      <c r="R232">
        <f t="shared" si="103"/>
        <v>23.436325985741096</v>
      </c>
      <c r="S232">
        <f t="shared" si="90"/>
        <v>-77.777185061710952</v>
      </c>
      <c r="T232">
        <f t="shared" si="104"/>
        <v>-22.960675807719131</v>
      </c>
      <c r="U232">
        <f t="shared" si="105"/>
        <v>4.3023332392206418E-2</v>
      </c>
      <c r="V232">
        <f t="shared" si="106"/>
        <v>-3.6573888967750627</v>
      </c>
      <c r="W232">
        <f t="shared" si="107"/>
        <v>70.434387182978725</v>
      </c>
      <c r="X232" s="8">
        <f t="shared" si="108"/>
        <v>0.54420652006720494</v>
      </c>
      <c r="Y232" s="8">
        <f t="shared" si="109"/>
        <v>0.34855544455893073</v>
      </c>
      <c r="Z232" s="8">
        <f t="shared" si="110"/>
        <v>0.73985759557547914</v>
      </c>
      <c r="AA232" s="9">
        <f t="shared" si="111"/>
        <v>563.4750974638298</v>
      </c>
      <c r="AB232">
        <f t="shared" si="112"/>
        <v>1316.3426111032218</v>
      </c>
      <c r="AC232">
        <f t="shared" si="113"/>
        <v>149.08565277580544</v>
      </c>
      <c r="AD232">
        <f t="shared" si="114"/>
        <v>148.85917403120453</v>
      </c>
      <c r="AE232">
        <f t="shared" si="115"/>
        <v>-58.859174031204532</v>
      </c>
      <c r="AF232">
        <f t="shared" si="116"/>
        <v>3.4862964669399939E-3</v>
      </c>
      <c r="AG232">
        <f t="shared" si="117"/>
        <v>-58.855687734737593</v>
      </c>
      <c r="AH232">
        <f t="shared" si="118"/>
        <v>293.83090622127776</v>
      </c>
    </row>
    <row r="233" spans="4:34" x14ac:dyDescent="0.25">
      <c r="D233" s="2">
        <f t="shared" si="91"/>
        <v>43831</v>
      </c>
      <c r="E233" s="8">
        <f t="shared" si="119"/>
        <v>0.9624999999999978</v>
      </c>
      <c r="F233" s="3">
        <f t="shared" si="92"/>
        <v>2458850.7124999999</v>
      </c>
      <c r="G233" s="4">
        <f t="shared" si="93"/>
        <v>0.20001950718685577</v>
      </c>
      <c r="I233">
        <f t="shared" si="94"/>
        <v>281.32271187438982</v>
      </c>
      <c r="J233">
        <f t="shared" si="95"/>
        <v>7558.0414020514372</v>
      </c>
      <c r="K233">
        <f t="shared" si="96"/>
        <v>1.6700220710987715E-2</v>
      </c>
      <c r="L233">
        <f t="shared" si="97"/>
        <v>-6.6797049053853683E-2</v>
      </c>
      <c r="M233">
        <f t="shared" si="98"/>
        <v>281.25591482533599</v>
      </c>
      <c r="N233">
        <f t="shared" si="99"/>
        <v>357.97460500238321</v>
      </c>
      <c r="O233">
        <f t="shared" si="100"/>
        <v>0.98331087093751468</v>
      </c>
      <c r="P233">
        <f t="shared" si="101"/>
        <v>281.24549339876165</v>
      </c>
      <c r="Q233">
        <f t="shared" si="102"/>
        <v>23.436690021576304</v>
      </c>
      <c r="R233">
        <f t="shared" si="103"/>
        <v>23.436325994015757</v>
      </c>
      <c r="S233">
        <f t="shared" si="90"/>
        <v>-77.772589177272408</v>
      </c>
      <c r="T233">
        <f t="shared" si="104"/>
        <v>-22.960318143132618</v>
      </c>
      <c r="U233">
        <f t="shared" si="105"/>
        <v>4.3023332423450932E-2</v>
      </c>
      <c r="V233">
        <f t="shared" si="106"/>
        <v>-3.6593408341975571</v>
      </c>
      <c r="W233">
        <f t="shared" si="107"/>
        <v>70.434759543811168</v>
      </c>
      <c r="X233" s="8">
        <f t="shared" si="108"/>
        <v>0.54420787557930383</v>
      </c>
      <c r="Y233" s="8">
        <f t="shared" si="109"/>
        <v>0.34855576573538394</v>
      </c>
      <c r="Z233" s="8">
        <f t="shared" si="110"/>
        <v>0.73985998542322373</v>
      </c>
      <c r="AA233" s="9">
        <f t="shared" si="111"/>
        <v>563.47807635048935</v>
      </c>
      <c r="AB233">
        <f t="shared" si="112"/>
        <v>1322.3406591657993</v>
      </c>
      <c r="AC233">
        <f t="shared" si="113"/>
        <v>150.58516479144981</v>
      </c>
      <c r="AD233">
        <f t="shared" si="114"/>
        <v>149.90239795047393</v>
      </c>
      <c r="AE233">
        <f t="shared" si="115"/>
        <v>-59.902397950473926</v>
      </c>
      <c r="AF233">
        <f t="shared" si="116"/>
        <v>3.3444293851486646E-3</v>
      </c>
      <c r="AG233">
        <f t="shared" si="117"/>
        <v>-59.899053521088774</v>
      </c>
      <c r="AH233">
        <f t="shared" si="118"/>
        <v>295.6069603423349</v>
      </c>
    </row>
    <row r="234" spans="4:34" x14ac:dyDescent="0.25">
      <c r="D234" s="2">
        <f t="shared" si="91"/>
        <v>43831</v>
      </c>
      <c r="E234" s="8">
        <f t="shared" si="119"/>
        <v>0.96666666666666445</v>
      </c>
      <c r="F234" s="3">
        <f t="shared" si="92"/>
        <v>2458850.7166666668</v>
      </c>
      <c r="G234" s="4">
        <f t="shared" si="93"/>
        <v>0.20001962126397785</v>
      </c>
      <c r="I234">
        <f t="shared" si="94"/>
        <v>281.32681873861929</v>
      </c>
      <c r="J234">
        <f t="shared" si="95"/>
        <v>7558.045508719486</v>
      </c>
      <c r="K234">
        <f t="shared" si="96"/>
        <v>1.6700220706186472E-2</v>
      </c>
      <c r="L234">
        <f t="shared" si="97"/>
        <v>-6.665705099217839E-2</v>
      </c>
      <c r="M234">
        <f t="shared" si="98"/>
        <v>281.26016168762709</v>
      </c>
      <c r="N234">
        <f t="shared" si="99"/>
        <v>357.97885166849392</v>
      </c>
      <c r="O234">
        <f t="shared" si="100"/>
        <v>0.98331082867629283</v>
      </c>
      <c r="P234">
        <f t="shared" si="101"/>
        <v>281.24974025843534</v>
      </c>
      <c r="Q234">
        <f t="shared" si="102"/>
        <v>23.436690020092822</v>
      </c>
      <c r="R234">
        <f t="shared" si="103"/>
        <v>23.436326002290418</v>
      </c>
      <c r="S234">
        <f t="shared" si="90"/>
        <v>-77.767993316237849</v>
      </c>
      <c r="T234">
        <f t="shared" si="104"/>
        <v>-22.959960346060505</v>
      </c>
      <c r="U234">
        <f t="shared" si="105"/>
        <v>4.3023332454695438E-2</v>
      </c>
      <c r="V234">
        <f t="shared" si="106"/>
        <v>-3.6612926782084676</v>
      </c>
      <c r="W234">
        <f t="shared" si="107"/>
        <v>70.435132039790702</v>
      </c>
      <c r="X234" s="8">
        <f t="shared" si="108"/>
        <v>0.54420923102653362</v>
      </c>
      <c r="Y234" s="8">
        <f t="shared" si="109"/>
        <v>0.34855608647155945</v>
      </c>
      <c r="Z234" s="8">
        <f t="shared" si="110"/>
        <v>0.7398623755815078</v>
      </c>
      <c r="AA234" s="9">
        <f t="shared" si="111"/>
        <v>563.48105631832561</v>
      </c>
      <c r="AB234">
        <f t="shared" si="112"/>
        <v>1328.3387073217884</v>
      </c>
      <c r="AC234">
        <f t="shared" si="113"/>
        <v>152.08467683044711</v>
      </c>
      <c r="AD234">
        <f t="shared" si="114"/>
        <v>150.92982106376402</v>
      </c>
      <c r="AE234">
        <f t="shared" si="115"/>
        <v>-60.929821063764024</v>
      </c>
      <c r="AF234">
        <f t="shared" si="116"/>
        <v>3.2076084335701891E-3</v>
      </c>
      <c r="AG234">
        <f t="shared" si="117"/>
        <v>-60.926613455330454</v>
      </c>
      <c r="AH234">
        <f t="shared" si="118"/>
        <v>297.4755646201146</v>
      </c>
    </row>
    <row r="235" spans="4:34" x14ac:dyDescent="0.25">
      <c r="D235" s="2">
        <f t="shared" si="91"/>
        <v>43831</v>
      </c>
      <c r="E235" s="8">
        <f t="shared" si="119"/>
        <v>0.97083333333333111</v>
      </c>
      <c r="F235" s="3">
        <f t="shared" si="92"/>
        <v>2458850.7208333332</v>
      </c>
      <c r="G235" s="4">
        <f t="shared" si="93"/>
        <v>0.20001973534108719</v>
      </c>
      <c r="I235">
        <f t="shared" si="94"/>
        <v>281.33092560238947</v>
      </c>
      <c r="J235">
        <f t="shared" si="95"/>
        <v>7558.0496153870754</v>
      </c>
      <c r="K235">
        <f t="shared" si="96"/>
        <v>1.6700220701385229E-2</v>
      </c>
      <c r="L235">
        <f t="shared" si="97"/>
        <v>-6.6517052581605979E-2</v>
      </c>
      <c r="M235">
        <f t="shared" si="98"/>
        <v>281.26440854980785</v>
      </c>
      <c r="N235">
        <f t="shared" si="99"/>
        <v>357.98309833449366</v>
      </c>
      <c r="O235">
        <f t="shared" si="100"/>
        <v>0.98331078650375126</v>
      </c>
      <c r="P235">
        <f t="shared" si="101"/>
        <v>281.25398711799869</v>
      </c>
      <c r="Q235">
        <f t="shared" si="102"/>
        <v>23.436690018609344</v>
      </c>
      <c r="R235">
        <f t="shared" si="103"/>
        <v>23.436326010565089</v>
      </c>
      <c r="S235">
        <f t="shared" si="90"/>
        <v>-77.76339747964461</v>
      </c>
      <c r="T235">
        <f t="shared" si="104"/>
        <v>-22.959602416585888</v>
      </c>
      <c r="U235">
        <f t="shared" si="105"/>
        <v>4.3023332485939973E-2</v>
      </c>
      <c r="V235">
        <f t="shared" si="106"/>
        <v>-3.6632444283346706</v>
      </c>
      <c r="W235">
        <f t="shared" si="107"/>
        <v>70.435504670827811</v>
      </c>
      <c r="X235" s="8">
        <f t="shared" si="108"/>
        <v>0.54421058640856568</v>
      </c>
      <c r="Y235" s="8">
        <f t="shared" si="109"/>
        <v>0.34855640676737731</v>
      </c>
      <c r="Z235" s="8">
        <f t="shared" si="110"/>
        <v>0.73986476604975404</v>
      </c>
      <c r="AA235" s="9">
        <f t="shared" si="111"/>
        <v>563.48403736662249</v>
      </c>
      <c r="AB235">
        <f t="shared" si="112"/>
        <v>1334.3367555716623</v>
      </c>
      <c r="AC235">
        <f t="shared" si="113"/>
        <v>153.58418889291556</v>
      </c>
      <c r="AD235">
        <f t="shared" si="114"/>
        <v>151.93947981372372</v>
      </c>
      <c r="AE235">
        <f t="shared" si="115"/>
        <v>-61.939479813723722</v>
      </c>
      <c r="AF235">
        <f t="shared" si="116"/>
        <v>3.0757855992714161E-3</v>
      </c>
      <c r="AG235">
        <f t="shared" si="117"/>
        <v>-61.93640402812445</v>
      </c>
      <c r="AH235">
        <f t="shared" si="118"/>
        <v>299.44552070951539</v>
      </c>
    </row>
    <row r="236" spans="4:34" x14ac:dyDescent="0.25">
      <c r="D236" s="2">
        <f t="shared" si="91"/>
        <v>43831</v>
      </c>
      <c r="E236" s="8">
        <f t="shared" si="119"/>
        <v>0.97499999999999776</v>
      </c>
      <c r="F236" s="3">
        <f t="shared" si="92"/>
        <v>2458850.7250000001</v>
      </c>
      <c r="G236" s="4">
        <f t="shared" si="93"/>
        <v>0.20001984941820924</v>
      </c>
      <c r="I236">
        <f t="shared" si="94"/>
        <v>281.33503246661621</v>
      </c>
      <c r="J236">
        <f t="shared" si="95"/>
        <v>7558.0537220551214</v>
      </c>
      <c r="K236">
        <f t="shared" si="96"/>
        <v>1.6700220696583987E-2</v>
      </c>
      <c r="L236">
        <f t="shared" si="97"/>
        <v>-6.6377053791703042E-2</v>
      </c>
      <c r="M236">
        <f t="shared" si="98"/>
        <v>281.2686554128245</v>
      </c>
      <c r="N236">
        <f t="shared" si="99"/>
        <v>357.98734500133014</v>
      </c>
      <c r="O236">
        <f t="shared" si="100"/>
        <v>0.98331074441988131</v>
      </c>
      <c r="P236">
        <f t="shared" si="101"/>
        <v>281.25823397839804</v>
      </c>
      <c r="Q236">
        <f t="shared" si="102"/>
        <v>23.436690017125866</v>
      </c>
      <c r="R236">
        <f t="shared" si="103"/>
        <v>23.436326018839765</v>
      </c>
      <c r="S236">
        <f t="shared" si="90"/>
        <v>-77.758801666477126</v>
      </c>
      <c r="T236">
        <f t="shared" si="104"/>
        <v>-22.959244354631988</v>
      </c>
      <c r="U236">
        <f t="shared" si="105"/>
        <v>4.3023332517184529E-2</v>
      </c>
      <c r="V236">
        <f t="shared" si="106"/>
        <v>-3.665196084974975</v>
      </c>
      <c r="W236">
        <f t="shared" si="107"/>
        <v>70.435877436999405</v>
      </c>
      <c r="X236" s="8">
        <f t="shared" si="108"/>
        <v>0.544211941725677</v>
      </c>
      <c r="Y236" s="8">
        <f t="shared" si="109"/>
        <v>0.34855672662290088</v>
      </c>
      <c r="Z236" s="8">
        <f t="shared" si="110"/>
        <v>0.73986715682845317</v>
      </c>
      <c r="AA236" s="9">
        <f t="shared" si="111"/>
        <v>563.48701949599524</v>
      </c>
      <c r="AB236">
        <f t="shared" si="112"/>
        <v>1340.3348039150219</v>
      </c>
      <c r="AC236">
        <f t="shared" si="113"/>
        <v>155.08370097875547</v>
      </c>
      <c r="AD236">
        <f t="shared" si="114"/>
        <v>152.92916432583027</v>
      </c>
      <c r="AE236">
        <f t="shared" si="115"/>
        <v>-62.929164325830271</v>
      </c>
      <c r="AF236">
        <f t="shared" si="116"/>
        <v>2.9489530367637763E-3</v>
      </c>
      <c r="AG236">
        <f t="shared" si="117"/>
        <v>-62.926215372793507</v>
      </c>
      <c r="AH236">
        <f t="shared" si="118"/>
        <v>301.52636826324351</v>
      </c>
    </row>
    <row r="237" spans="4:34" x14ac:dyDescent="0.25">
      <c r="D237" s="2">
        <f t="shared" si="91"/>
        <v>43831</v>
      </c>
      <c r="E237" s="8">
        <f t="shared" si="119"/>
        <v>0.97916666666666441</v>
      </c>
      <c r="F237" s="3">
        <f t="shared" si="92"/>
        <v>2458850.7291666665</v>
      </c>
      <c r="G237" s="4">
        <f t="shared" si="93"/>
        <v>0.20001996349531859</v>
      </c>
      <c r="I237">
        <f t="shared" si="94"/>
        <v>281.3391393303873</v>
      </c>
      <c r="J237">
        <f t="shared" si="95"/>
        <v>7558.0578287227108</v>
      </c>
      <c r="K237">
        <f t="shared" si="96"/>
        <v>1.6700220691782747E-2</v>
      </c>
      <c r="L237">
        <f t="shared" si="97"/>
        <v>-6.6237054654323627E-2</v>
      </c>
      <c r="M237">
        <f t="shared" si="98"/>
        <v>281.27290227573297</v>
      </c>
      <c r="N237">
        <f t="shared" si="99"/>
        <v>357.99159166805657</v>
      </c>
      <c r="O237">
        <f t="shared" si="100"/>
        <v>0.98331070242469243</v>
      </c>
      <c r="P237">
        <f t="shared" si="101"/>
        <v>281.26248083868927</v>
      </c>
      <c r="Q237">
        <f t="shared" si="102"/>
        <v>23.436690015642387</v>
      </c>
      <c r="R237">
        <f t="shared" si="103"/>
        <v>23.436326027114447</v>
      </c>
      <c r="S237">
        <f t="shared" si="90"/>
        <v>-77.754205877765429</v>
      </c>
      <c r="T237">
        <f t="shared" si="104"/>
        <v>-22.958886160281349</v>
      </c>
      <c r="U237">
        <f t="shared" si="105"/>
        <v>4.3023332548429112E-2</v>
      </c>
      <c r="V237">
        <f t="shared" si="106"/>
        <v>-3.667147647659605</v>
      </c>
      <c r="W237">
        <f t="shared" si="107"/>
        <v>70.436250338216553</v>
      </c>
      <c r="X237" s="8">
        <f t="shared" si="108"/>
        <v>0.54421329697754151</v>
      </c>
      <c r="Y237" s="8">
        <f t="shared" si="109"/>
        <v>0.34855704603805104</v>
      </c>
      <c r="Z237" s="8">
        <f t="shared" si="110"/>
        <v>0.73986954791703197</v>
      </c>
      <c r="AA237" s="9">
        <f t="shared" si="111"/>
        <v>563.49000270573242</v>
      </c>
      <c r="AB237">
        <f t="shared" si="112"/>
        <v>1346.3328523523371</v>
      </c>
      <c r="AC237">
        <f t="shared" si="113"/>
        <v>156.58321308808428</v>
      </c>
      <c r="AD237">
        <f t="shared" si="114"/>
        <v>153.89638654608788</v>
      </c>
      <c r="AE237">
        <f t="shared" si="115"/>
        <v>-63.896386546087882</v>
      </c>
      <c r="AF237">
        <f t="shared" si="116"/>
        <v>2.8271450750481822E-3</v>
      </c>
      <c r="AG237">
        <f t="shared" si="117"/>
        <v>-63.893559401012837</v>
      </c>
      <c r="AH237">
        <f t="shared" si="118"/>
        <v>303.72837129894646</v>
      </c>
    </row>
    <row r="238" spans="4:34" x14ac:dyDescent="0.25">
      <c r="D238" s="2">
        <f t="shared" si="91"/>
        <v>43831</v>
      </c>
      <c r="E238" s="8">
        <f t="shared" si="119"/>
        <v>0.98333333333333106</v>
      </c>
      <c r="F238" s="3">
        <f t="shared" si="92"/>
        <v>2458850.7333333334</v>
      </c>
      <c r="G238" s="4">
        <f t="shared" si="93"/>
        <v>0.20002007757244067</v>
      </c>
      <c r="I238">
        <f t="shared" si="94"/>
        <v>281.34324619461586</v>
      </c>
      <c r="J238">
        <f t="shared" si="95"/>
        <v>7558.0619353907578</v>
      </c>
      <c r="K238">
        <f t="shared" si="96"/>
        <v>1.6700220686981505E-2</v>
      </c>
      <c r="L238">
        <f t="shared" si="97"/>
        <v>-6.6097055139089686E-2</v>
      </c>
      <c r="M238">
        <f t="shared" si="98"/>
        <v>281.27714913947676</v>
      </c>
      <c r="N238">
        <f t="shared" si="99"/>
        <v>357.99583833561883</v>
      </c>
      <c r="O238">
        <f t="shared" si="100"/>
        <v>0.98331066051817528</v>
      </c>
      <c r="P238">
        <f t="shared" si="101"/>
        <v>281.26672769981587</v>
      </c>
      <c r="Q238">
        <f t="shared" si="102"/>
        <v>23.436690014158909</v>
      </c>
      <c r="R238">
        <f t="shared" si="103"/>
        <v>23.436326035389133</v>
      </c>
      <c r="S238">
        <f t="shared" si="90"/>
        <v>-77.74961011249701</v>
      </c>
      <c r="T238">
        <f t="shared" si="104"/>
        <v>-22.958527833457378</v>
      </c>
      <c r="U238">
        <f t="shared" si="105"/>
        <v>4.3023332579673709E-2</v>
      </c>
      <c r="V238">
        <f t="shared" si="106"/>
        <v>-3.6690991167862266</v>
      </c>
      <c r="W238">
        <f t="shared" si="107"/>
        <v>70.43662337455595</v>
      </c>
      <c r="X238" s="8">
        <f t="shared" si="108"/>
        <v>0.54421465216443476</v>
      </c>
      <c r="Y238" s="8">
        <f t="shared" si="109"/>
        <v>0.34855736501289047</v>
      </c>
      <c r="Z238" s="8">
        <f t="shared" si="110"/>
        <v>0.73987193931597905</v>
      </c>
      <c r="AA238" s="9">
        <f t="shared" si="111"/>
        <v>563.4929869964476</v>
      </c>
      <c r="AB238">
        <f t="shared" si="112"/>
        <v>1352.3309008832107</v>
      </c>
      <c r="AC238">
        <f t="shared" si="113"/>
        <v>158.08272522080267</v>
      </c>
      <c r="AD238">
        <f t="shared" si="114"/>
        <v>154.83834635511946</v>
      </c>
      <c r="AE238">
        <f t="shared" si="115"/>
        <v>-64.838346355119455</v>
      </c>
      <c r="AF238">
        <f t="shared" si="116"/>
        <v>2.7104406015041778E-3</v>
      </c>
      <c r="AG238">
        <f t="shared" si="117"/>
        <v>-64.835635914517951</v>
      </c>
      <c r="AH238">
        <f t="shared" si="118"/>
        <v>306.06246308045286</v>
      </c>
    </row>
    <row r="239" spans="4:34" x14ac:dyDescent="0.25">
      <c r="D239" s="2">
        <f t="shared" si="91"/>
        <v>43831</v>
      </c>
      <c r="E239" s="8">
        <f t="shared" si="119"/>
        <v>0.98749999999999771</v>
      </c>
      <c r="F239" s="3">
        <f t="shared" si="92"/>
        <v>2458850.7374999998</v>
      </c>
      <c r="G239" s="4">
        <f t="shared" si="93"/>
        <v>0.20002019164955001</v>
      </c>
      <c r="I239">
        <f t="shared" si="94"/>
        <v>281.34735305838694</v>
      </c>
      <c r="J239">
        <f t="shared" si="95"/>
        <v>7558.0660420583481</v>
      </c>
      <c r="K239">
        <f t="shared" si="96"/>
        <v>1.6700220682180262E-2</v>
      </c>
      <c r="L239">
        <f t="shared" si="97"/>
        <v>-6.5957055277966387E-2</v>
      </c>
      <c r="M239">
        <f t="shared" si="98"/>
        <v>281.28139600310897</v>
      </c>
      <c r="N239">
        <f t="shared" si="99"/>
        <v>358.00008500307013</v>
      </c>
      <c r="O239">
        <f t="shared" si="100"/>
        <v>0.98331061870033976</v>
      </c>
      <c r="P239">
        <f t="shared" si="101"/>
        <v>281.27097456083095</v>
      </c>
      <c r="Q239">
        <f t="shared" si="102"/>
        <v>23.436690012675431</v>
      </c>
      <c r="R239">
        <f t="shared" si="103"/>
        <v>23.436326043663826</v>
      </c>
      <c r="S239">
        <f t="shared" si="90"/>
        <v>-77.745014371705054</v>
      </c>
      <c r="T239">
        <f t="shared" si="104"/>
        <v>-22.958169374242949</v>
      </c>
      <c r="U239">
        <f t="shared" si="105"/>
        <v>4.3023332610918327E-2</v>
      </c>
      <c r="V239">
        <f t="shared" si="106"/>
        <v>-3.6710504918837099</v>
      </c>
      <c r="W239">
        <f t="shared" si="107"/>
        <v>70.436996545928338</v>
      </c>
      <c r="X239" s="8">
        <f t="shared" si="108"/>
        <v>0.54421600728603037</v>
      </c>
      <c r="Y239" s="8">
        <f t="shared" si="109"/>
        <v>0.34855768354734051</v>
      </c>
      <c r="Z239" s="8">
        <f t="shared" si="110"/>
        <v>0.73987433102472022</v>
      </c>
      <c r="AA239" s="9">
        <f t="shared" si="111"/>
        <v>563.4959723674267</v>
      </c>
      <c r="AB239">
        <f t="shared" si="112"/>
        <v>1358.3289495081131</v>
      </c>
      <c r="AC239">
        <f t="shared" si="113"/>
        <v>159.58223737702826</v>
      </c>
      <c r="AD239">
        <f t="shared" si="114"/>
        <v>155.75189677926357</v>
      </c>
      <c r="AE239">
        <f t="shared" si="115"/>
        <v>-65.751896779263575</v>
      </c>
      <c r="AF239">
        <f t="shared" si="116"/>
        <v>2.5989657030099193E-3</v>
      </c>
      <c r="AG239">
        <f t="shared" si="117"/>
        <v>-65.74929781356056</v>
      </c>
      <c r="AH239">
        <f t="shared" si="118"/>
        <v>308.54013143166299</v>
      </c>
    </row>
    <row r="240" spans="4:34" x14ac:dyDescent="0.25">
      <c r="D240" s="2">
        <f t="shared" si="91"/>
        <v>43831</v>
      </c>
      <c r="E240" s="8">
        <f t="shared" si="119"/>
        <v>0.99166666666666436</v>
      </c>
      <c r="F240" s="3">
        <f t="shared" si="92"/>
        <v>2458850.7416666667</v>
      </c>
      <c r="G240" s="4">
        <f t="shared" si="93"/>
        <v>0.20002030572667209</v>
      </c>
      <c r="I240">
        <f t="shared" si="94"/>
        <v>281.35145992261459</v>
      </c>
      <c r="J240">
        <f t="shared" si="95"/>
        <v>7558.0701487263959</v>
      </c>
      <c r="K240">
        <f t="shared" si="96"/>
        <v>1.6700220677379023E-2</v>
      </c>
      <c r="L240">
        <f t="shared" si="97"/>
        <v>-6.5817055040464506E-2</v>
      </c>
      <c r="M240">
        <f t="shared" si="98"/>
        <v>281.28564286757415</v>
      </c>
      <c r="N240">
        <f t="shared" si="99"/>
        <v>358.00433167135543</v>
      </c>
      <c r="O240">
        <f t="shared" si="100"/>
        <v>0.98331057697117641</v>
      </c>
      <c r="P240">
        <f t="shared" si="101"/>
        <v>281.27522142267912</v>
      </c>
      <c r="Q240">
        <f t="shared" si="102"/>
        <v>23.436690011191953</v>
      </c>
      <c r="R240">
        <f t="shared" si="103"/>
        <v>23.436326051938526</v>
      </c>
      <c r="S240">
        <f t="shared" si="90"/>
        <v>-77.740418654375731</v>
      </c>
      <c r="T240">
        <f t="shared" si="104"/>
        <v>-22.957810782561296</v>
      </c>
      <c r="U240">
        <f t="shared" si="105"/>
        <v>4.302333264216298E-2</v>
      </c>
      <c r="V240">
        <f t="shared" si="106"/>
        <v>-3.6730017733504692</v>
      </c>
      <c r="W240">
        <f t="shared" si="107"/>
        <v>70.437369852410598</v>
      </c>
      <c r="X240" s="8">
        <f t="shared" si="108"/>
        <v>0.54421736234260454</v>
      </c>
      <c r="Y240" s="8">
        <f t="shared" si="109"/>
        <v>0.348558001641464</v>
      </c>
      <c r="Z240" s="8">
        <f t="shared" si="110"/>
        <v>0.73987672304374508</v>
      </c>
      <c r="AA240" s="9">
        <f t="shared" si="111"/>
        <v>563.49895881928478</v>
      </c>
      <c r="AB240">
        <f t="shared" si="112"/>
        <v>1364.3269982266461</v>
      </c>
      <c r="AC240">
        <f t="shared" si="113"/>
        <v>161.08174955666152</v>
      </c>
      <c r="AD240">
        <f t="shared" si="114"/>
        <v>156.63351017731398</v>
      </c>
      <c r="AE240">
        <f t="shared" si="115"/>
        <v>-66.63351017731398</v>
      </c>
      <c r="AF240">
        <f t="shared" si="116"/>
        <v>2.4928963721264127E-3</v>
      </c>
      <c r="AG240">
        <f t="shared" si="117"/>
        <v>-66.631017280941848</v>
      </c>
      <c r="AH240">
        <f t="shared" si="118"/>
        <v>311.17322157474945</v>
      </c>
    </row>
    <row r="241" spans="4:34" x14ac:dyDescent="0.25">
      <c r="D241" s="2">
        <f t="shared" si="91"/>
        <v>43831</v>
      </c>
      <c r="E241" s="8">
        <f t="shared" si="119"/>
        <v>0.99583333333333102</v>
      </c>
      <c r="F241" s="3">
        <f t="shared" si="92"/>
        <v>2458850.7458333331</v>
      </c>
      <c r="G241" s="4">
        <f t="shared" si="93"/>
        <v>0.20002041980378141</v>
      </c>
      <c r="I241">
        <f t="shared" si="94"/>
        <v>281.35556678638386</v>
      </c>
      <c r="J241">
        <f t="shared" si="95"/>
        <v>7558.0742553939835</v>
      </c>
      <c r="K241">
        <f t="shared" si="96"/>
        <v>1.670022067257778E-2</v>
      </c>
      <c r="L241">
        <f t="shared" si="97"/>
        <v>-6.5677054458771505E-2</v>
      </c>
      <c r="M241">
        <f t="shared" si="98"/>
        <v>281.28988973192509</v>
      </c>
      <c r="N241">
        <f t="shared" si="99"/>
        <v>358.00857833952523</v>
      </c>
      <c r="O241">
        <f t="shared" si="100"/>
        <v>0.98331053533069512</v>
      </c>
      <c r="P241">
        <f t="shared" si="101"/>
        <v>281.2794682844131</v>
      </c>
      <c r="Q241">
        <f t="shared" si="102"/>
        <v>23.436690009708474</v>
      </c>
      <c r="R241">
        <f t="shared" si="103"/>
        <v>23.436326060213226</v>
      </c>
      <c r="S241">
        <f t="shared" si="90"/>
        <v>-77.735822961542681</v>
      </c>
      <c r="T241">
        <f t="shared" si="104"/>
        <v>-22.957452058495381</v>
      </c>
      <c r="U241">
        <f t="shared" si="105"/>
        <v>4.3023332673407633E-2</v>
      </c>
      <c r="V241">
        <f t="shared" si="106"/>
        <v>-3.6749529607144793</v>
      </c>
      <c r="W241">
        <f t="shared" si="107"/>
        <v>70.437743293913371</v>
      </c>
      <c r="X241" s="8">
        <f t="shared" si="108"/>
        <v>0.54421871733382954</v>
      </c>
      <c r="Y241" s="8">
        <f t="shared" si="109"/>
        <v>0.34855831929518127</v>
      </c>
      <c r="Z241" s="8">
        <f t="shared" si="110"/>
        <v>0.73987911537247775</v>
      </c>
      <c r="AA241" s="9">
        <f t="shared" si="111"/>
        <v>563.50194635130697</v>
      </c>
      <c r="AB241">
        <f t="shared" si="112"/>
        <v>1370.325047039282</v>
      </c>
      <c r="AC241">
        <f t="shared" si="113"/>
        <v>162.58126175982051</v>
      </c>
      <c r="AD241">
        <f t="shared" si="114"/>
        <v>157.47924832889811</v>
      </c>
      <c r="AE241">
        <f t="shared" si="115"/>
        <v>-67.479248328898109</v>
      </c>
      <c r="AF241">
        <f t="shared" si="116"/>
        <v>2.3924609839913167E-3</v>
      </c>
      <c r="AG241">
        <f t="shared" si="117"/>
        <v>-67.476855867914111</v>
      </c>
      <c r="AH241">
        <f t="shared" si="118"/>
        <v>313.97362888468274</v>
      </c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Calculations</vt:lpstr>
    </vt:vector>
  </TitlesOfParts>
  <Company>NOAA/ESRL/GMD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Cornwall</dc:creator>
  <cp:lastModifiedBy>Màuro Trevixan</cp:lastModifiedBy>
  <dcterms:created xsi:type="dcterms:W3CDTF">2010-04-20T18:52:34Z</dcterms:created>
  <dcterms:modified xsi:type="dcterms:W3CDTF">2022-02-05T17:19:35Z</dcterms:modified>
</cp:coreProperties>
</file>