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o\Sunset\src\main\resources\"/>
    </mc:Choice>
  </mc:AlternateContent>
  <xr:revisionPtr revIDLastSave="0" documentId="13_ncr:40009_{045072CF-7CB1-4ED3-AE25-CE55800B109F}" xr6:coauthVersionLast="47" xr6:coauthVersionMax="47" xr10:uidLastSave="{00000000-0000-0000-0000-000000000000}"/>
  <bookViews>
    <workbookView xWindow="3735" yWindow="1425" windowWidth="21600" windowHeight="14205"/>
  </bookViews>
  <sheets>
    <sheet name="Calculations" sheetId="1" r:id="rId1"/>
  </sheets>
  <definedNames>
    <definedName name="solver_adj" localSheetId="0" hidden="1">Calculations!$E$356</definedName>
    <definedName name="solver_cvg" localSheetId="0" hidden="1">"""""""""""""""""""""""""""""""0,0001"""""""""""""""""""""""""""""""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"""""""""""""""""""""""""""""""0,075"""""""""""""""""""""""""""""""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Calculations!$O$356</definedName>
    <definedName name="solver_pre" localSheetId="0" hidden="1">"""""""""""""""""""""""""""""""0,000001"""""""""""""""""""""""""""""""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270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8" i="1" l="1"/>
  <c r="P358" i="1"/>
  <c r="E368" i="1"/>
  <c r="E367" i="1"/>
  <c r="E366" i="1"/>
  <c r="E365" i="1"/>
  <c r="E364" i="1"/>
  <c r="E363" i="1"/>
  <c r="E362" i="1"/>
  <c r="E361" i="1"/>
  <c r="E360" i="1"/>
  <c r="E359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D3" i="1" s="1"/>
  <c r="F2" i="1" l="1"/>
  <c r="G2" i="1" s="1"/>
  <c r="P2" i="1" s="1"/>
  <c r="Q2" i="1" s="1"/>
  <c r="T2" i="1" s="1"/>
  <c r="F3" i="1"/>
  <c r="G3" i="1" s="1"/>
  <c r="D4" i="1"/>
  <c r="J2" i="1" l="1"/>
  <c r="H2" i="1"/>
  <c r="I2" i="1"/>
  <c r="J3" i="1"/>
  <c r="I3" i="1"/>
  <c r="H3" i="1"/>
  <c r="P3" i="1"/>
  <c r="Q3" i="1" s="1"/>
  <c r="F4" i="1"/>
  <c r="G4" i="1" s="1"/>
  <c r="D5" i="1"/>
  <c r="K2" i="1" l="1"/>
  <c r="M2" i="1" s="1"/>
  <c r="N2" i="1" s="1"/>
  <c r="U2" i="1"/>
  <c r="D6" i="1"/>
  <c r="F5" i="1"/>
  <c r="G5" i="1" s="1"/>
  <c r="K3" i="1"/>
  <c r="L3" i="1" s="1"/>
  <c r="O3" i="1" s="1"/>
  <c r="T3" i="1"/>
  <c r="U3" i="1" s="1"/>
  <c r="J4" i="1"/>
  <c r="I4" i="1"/>
  <c r="H4" i="1"/>
  <c r="P4" i="1"/>
  <c r="Q4" i="1" s="1"/>
  <c r="L2" i="1" l="1"/>
  <c r="O2" i="1" s="1"/>
  <c r="R2" i="1" s="1"/>
  <c r="AA2" i="1"/>
  <c r="AB2" i="1" s="1"/>
  <c r="W2" i="1"/>
  <c r="S2" i="1"/>
  <c r="R3" i="1"/>
  <c r="S3" i="1"/>
  <c r="AA3" i="1"/>
  <c r="AB3" i="1" s="1"/>
  <c r="W3" i="1"/>
  <c r="F6" i="1"/>
  <c r="G6" i="1" s="1"/>
  <c r="D7" i="1"/>
  <c r="K4" i="1"/>
  <c r="L4" i="1" s="1"/>
  <c r="O4" i="1" s="1"/>
  <c r="M3" i="1"/>
  <c r="N3" i="1" s="1"/>
  <c r="T4" i="1"/>
  <c r="U4" i="1" s="1"/>
  <c r="J5" i="1"/>
  <c r="I5" i="1"/>
  <c r="H5" i="1"/>
  <c r="P5" i="1"/>
  <c r="Q5" i="1" s="1"/>
  <c r="M4" i="1" l="1"/>
  <c r="N4" i="1" s="1"/>
  <c r="V2" i="1"/>
  <c r="AC2" i="1"/>
  <c r="R4" i="1"/>
  <c r="S4" i="1"/>
  <c r="T5" i="1"/>
  <c r="U5" i="1" s="1"/>
  <c r="W4" i="1"/>
  <c r="AA4" i="1"/>
  <c r="AB4" i="1" s="1"/>
  <c r="F7" i="1"/>
  <c r="G7" i="1" s="1"/>
  <c r="D8" i="1"/>
  <c r="V3" i="1"/>
  <c r="Z3" i="1" s="1"/>
  <c r="AC3" i="1"/>
  <c r="AD3" i="1" s="1"/>
  <c r="K5" i="1"/>
  <c r="L5" i="1" s="1"/>
  <c r="O5" i="1" s="1"/>
  <c r="J6" i="1"/>
  <c r="I6" i="1"/>
  <c r="H6" i="1"/>
  <c r="P6" i="1"/>
  <c r="Q6" i="1" s="1"/>
  <c r="AD2" i="1" l="1"/>
  <c r="AE2" i="1" s="1"/>
  <c r="AF2" i="1" s="1"/>
  <c r="AG2" i="1"/>
  <c r="Z2" i="1"/>
  <c r="Y2" i="1"/>
  <c r="X2" i="1"/>
  <c r="Y3" i="1"/>
  <c r="M5" i="1"/>
  <c r="N5" i="1" s="1"/>
  <c r="R5" i="1"/>
  <c r="S5" i="1"/>
  <c r="K6" i="1"/>
  <c r="M6" i="1" s="1"/>
  <c r="N6" i="1" s="1"/>
  <c r="J7" i="1"/>
  <c r="H7" i="1"/>
  <c r="I7" i="1"/>
  <c r="P7" i="1"/>
  <c r="Q7" i="1" s="1"/>
  <c r="AG3" i="1"/>
  <c r="X3" i="1"/>
  <c r="AE3" i="1"/>
  <c r="AF3" i="1" s="1"/>
  <c r="T6" i="1"/>
  <c r="U6" i="1" s="1"/>
  <c r="L6" i="1"/>
  <c r="O6" i="1" s="1"/>
  <c r="R6" i="1" s="1"/>
  <c r="D9" i="1"/>
  <c r="F8" i="1"/>
  <c r="G8" i="1" s="1"/>
  <c r="AA5" i="1"/>
  <c r="AB5" i="1" s="1"/>
  <c r="W5" i="1"/>
  <c r="V4" i="1"/>
  <c r="Z4" i="1" s="1"/>
  <c r="AC4" i="1"/>
  <c r="AD4" i="1" s="1"/>
  <c r="D10" i="1" l="1"/>
  <c r="F9" i="1"/>
  <c r="G9" i="1" s="1"/>
  <c r="Y4" i="1"/>
  <c r="X4" i="1"/>
  <c r="W6" i="1"/>
  <c r="AA6" i="1"/>
  <c r="AB6" i="1" s="1"/>
  <c r="AG4" i="1"/>
  <c r="V5" i="1"/>
  <c r="Z5" i="1" s="1"/>
  <c r="AC5" i="1"/>
  <c r="AD5" i="1" s="1"/>
  <c r="T7" i="1"/>
  <c r="U7" i="1" s="1"/>
  <c r="K7" i="1"/>
  <c r="L7" i="1" s="1"/>
  <c r="O7" i="1" s="1"/>
  <c r="AE4" i="1"/>
  <c r="AF4" i="1" s="1"/>
  <c r="J8" i="1"/>
  <c r="I8" i="1"/>
  <c r="P8" i="1"/>
  <c r="Q8" i="1" s="1"/>
  <c r="H8" i="1"/>
  <c r="S6" i="1"/>
  <c r="M7" i="1" l="1"/>
  <c r="N7" i="1" s="1"/>
  <c r="X5" i="1"/>
  <c r="R7" i="1"/>
  <c r="S7" i="1"/>
  <c r="AE5" i="1"/>
  <c r="AF5" i="1" s="1"/>
  <c r="W7" i="1"/>
  <c r="AA7" i="1"/>
  <c r="AB7" i="1" s="1"/>
  <c r="J9" i="1"/>
  <c r="I9" i="1"/>
  <c r="P9" i="1"/>
  <c r="Q9" i="1" s="1"/>
  <c r="H9" i="1"/>
  <c r="V6" i="1"/>
  <c r="Z6" i="1" s="1"/>
  <c r="AC6" i="1"/>
  <c r="AD6" i="1" s="1"/>
  <c r="T8" i="1"/>
  <c r="U8" i="1" s="1"/>
  <c r="K8" i="1"/>
  <c r="M8" i="1" s="1"/>
  <c r="N8" i="1" s="1"/>
  <c r="AG5" i="1"/>
  <c r="Y5" i="1"/>
  <c r="F10" i="1"/>
  <c r="G10" i="1" s="1"/>
  <c r="D11" i="1"/>
  <c r="X6" i="1" l="1"/>
  <c r="AE6" i="1"/>
  <c r="AF6" i="1" s="1"/>
  <c r="L8" i="1"/>
  <c r="O8" i="1" s="1"/>
  <c r="AG6" i="1"/>
  <c r="K9" i="1"/>
  <c r="M9" i="1" s="1"/>
  <c r="N9" i="1" s="1"/>
  <c r="V7" i="1"/>
  <c r="Z7" i="1" s="1"/>
  <c r="AC7" i="1"/>
  <c r="AD7" i="1" s="1"/>
  <c r="J10" i="1"/>
  <c r="I10" i="1"/>
  <c r="H10" i="1"/>
  <c r="P10" i="1"/>
  <c r="Q10" i="1" s="1"/>
  <c r="AA8" i="1"/>
  <c r="AB8" i="1" s="1"/>
  <c r="W8" i="1"/>
  <c r="F11" i="1"/>
  <c r="G11" i="1" s="1"/>
  <c r="D12" i="1"/>
  <c r="T9" i="1"/>
  <c r="U9" i="1" s="1"/>
  <c r="Y6" i="1"/>
  <c r="X7" i="1" l="1"/>
  <c r="L9" i="1"/>
  <c r="O9" i="1" s="1"/>
  <c r="Y7" i="1"/>
  <c r="T10" i="1"/>
  <c r="U10" i="1" s="1"/>
  <c r="R8" i="1"/>
  <c r="S8" i="1"/>
  <c r="AE7" i="1"/>
  <c r="AF7" i="1" s="1"/>
  <c r="J11" i="1"/>
  <c r="H11" i="1"/>
  <c r="I11" i="1"/>
  <c r="P11" i="1"/>
  <c r="Q11" i="1" s="1"/>
  <c r="F12" i="1"/>
  <c r="G12" i="1" s="1"/>
  <c r="D13" i="1"/>
  <c r="W9" i="1"/>
  <c r="AA9" i="1"/>
  <c r="AB9" i="1" s="1"/>
  <c r="K10" i="1"/>
  <c r="L10" i="1" s="1"/>
  <c r="O10" i="1" s="1"/>
  <c r="R10" i="1" s="1"/>
  <c r="AG7" i="1"/>
  <c r="M10" i="1" l="1"/>
  <c r="N10" i="1" s="1"/>
  <c r="R9" i="1"/>
  <c r="S9" i="1"/>
  <c r="V9" i="1" s="1"/>
  <c r="Z9" i="1" s="1"/>
  <c r="J12" i="1"/>
  <c r="H12" i="1"/>
  <c r="I12" i="1"/>
  <c r="P12" i="1"/>
  <c r="Q12" i="1" s="1"/>
  <c r="V8" i="1"/>
  <c r="AC8" i="1"/>
  <c r="T11" i="1"/>
  <c r="U11" i="1" s="1"/>
  <c r="F13" i="1"/>
  <c r="G13" i="1" s="1"/>
  <c r="D14" i="1"/>
  <c r="AA10" i="1"/>
  <c r="AB10" i="1" s="1"/>
  <c r="W10" i="1"/>
  <c r="K11" i="1"/>
  <c r="L11" i="1" s="1"/>
  <c r="O11" i="1" s="1"/>
  <c r="S10" i="1"/>
  <c r="Y9" i="1" l="1"/>
  <c r="X9" i="1"/>
  <c r="AC9" i="1"/>
  <c r="AD9" i="1" s="1"/>
  <c r="AE9" i="1" s="1"/>
  <c r="AF9" i="1" s="1"/>
  <c r="M11" i="1"/>
  <c r="N11" i="1" s="1"/>
  <c r="R11" i="1"/>
  <c r="S11" i="1"/>
  <c r="AD8" i="1"/>
  <c r="AG8" i="1"/>
  <c r="K12" i="1"/>
  <c r="M12" i="1" s="1"/>
  <c r="N12" i="1" s="1"/>
  <c r="J13" i="1"/>
  <c r="I13" i="1"/>
  <c r="P13" i="1"/>
  <c r="Q13" i="1" s="1"/>
  <c r="H13" i="1"/>
  <c r="Z8" i="1"/>
  <c r="Y8" i="1"/>
  <c r="X8" i="1"/>
  <c r="F14" i="1"/>
  <c r="G14" i="1" s="1"/>
  <c r="D15" i="1"/>
  <c r="V10" i="1"/>
  <c r="Z10" i="1" s="1"/>
  <c r="AC10" i="1"/>
  <c r="AD10" i="1" s="1"/>
  <c r="W11" i="1"/>
  <c r="AA11" i="1"/>
  <c r="AB11" i="1" s="1"/>
  <c r="T12" i="1"/>
  <c r="U12" i="1" s="1"/>
  <c r="AG9" i="1" l="1"/>
  <c r="L12" i="1"/>
  <c r="O12" i="1" s="1"/>
  <c r="R12" i="1" s="1"/>
  <c r="S12" i="1"/>
  <c r="AG10" i="1"/>
  <c r="X10" i="1"/>
  <c r="Y10" i="1"/>
  <c r="V12" i="1"/>
  <c r="Z12" i="1" s="1"/>
  <c r="AA12" i="1"/>
  <c r="AB12" i="1" s="1"/>
  <c r="W12" i="1"/>
  <c r="J14" i="1"/>
  <c r="I14" i="1"/>
  <c r="H14" i="1"/>
  <c r="P14" i="1"/>
  <c r="Q14" i="1" s="1"/>
  <c r="AE8" i="1"/>
  <c r="AF8" i="1" s="1"/>
  <c r="V11" i="1"/>
  <c r="Z11" i="1" s="1"/>
  <c r="AC11" i="1"/>
  <c r="AD11" i="1" s="1"/>
  <c r="F15" i="1"/>
  <c r="G15" i="1" s="1"/>
  <c r="D16" i="1"/>
  <c r="K13" i="1"/>
  <c r="L13" i="1" s="1"/>
  <c r="O13" i="1" s="1"/>
  <c r="AE10" i="1"/>
  <c r="AF10" i="1" s="1"/>
  <c r="T13" i="1"/>
  <c r="U13" i="1" s="1"/>
  <c r="X11" i="1" l="1"/>
  <c r="M13" i="1"/>
  <c r="N13" i="1" s="1"/>
  <c r="Y11" i="1"/>
  <c r="R13" i="1"/>
  <c r="S13" i="1"/>
  <c r="W13" i="1"/>
  <c r="AA13" i="1"/>
  <c r="AB13" i="1" s="1"/>
  <c r="D17" i="1"/>
  <c r="F16" i="1"/>
  <c r="G16" i="1" s="1"/>
  <c r="T14" i="1"/>
  <c r="U14" i="1" s="1"/>
  <c r="Y12" i="1"/>
  <c r="X12" i="1"/>
  <c r="J15" i="1"/>
  <c r="I15" i="1"/>
  <c r="H15" i="1"/>
  <c r="P15" i="1"/>
  <c r="Q15" i="1" s="1"/>
  <c r="AG11" i="1"/>
  <c r="K14" i="1"/>
  <c r="M14" i="1" s="1"/>
  <c r="N14" i="1" s="1"/>
  <c r="AC12" i="1"/>
  <c r="AD12" i="1" s="1"/>
  <c r="AE11" i="1"/>
  <c r="AF11" i="1" s="1"/>
  <c r="L14" i="1" l="1"/>
  <c r="O14" i="1" s="1"/>
  <c r="R14" i="1" s="1"/>
  <c r="AE12" i="1"/>
  <c r="AF12" i="1" s="1"/>
  <c r="W14" i="1"/>
  <c r="AA14" i="1"/>
  <c r="AB14" i="1" s="1"/>
  <c r="T15" i="1"/>
  <c r="U15" i="1" s="1"/>
  <c r="J16" i="1"/>
  <c r="H16" i="1"/>
  <c r="I16" i="1"/>
  <c r="P16" i="1"/>
  <c r="Q16" i="1" s="1"/>
  <c r="V13" i="1"/>
  <c r="Z13" i="1" s="1"/>
  <c r="AC13" i="1"/>
  <c r="AD13" i="1" s="1"/>
  <c r="K15" i="1"/>
  <c r="M15" i="1" s="1"/>
  <c r="N15" i="1" s="1"/>
  <c r="S14" i="1"/>
  <c r="AG12" i="1"/>
  <c r="F17" i="1"/>
  <c r="G17" i="1" s="1"/>
  <c r="D18" i="1"/>
  <c r="X13" i="1" l="1"/>
  <c r="L15" i="1"/>
  <c r="O15" i="1" s="1"/>
  <c r="R15" i="1" s="1"/>
  <c r="AE13" i="1"/>
  <c r="AF13" i="1" s="1"/>
  <c r="Y13" i="1"/>
  <c r="AG13" i="1"/>
  <c r="J17" i="1"/>
  <c r="H17" i="1"/>
  <c r="I17" i="1"/>
  <c r="P17" i="1"/>
  <c r="Q17" i="1" s="1"/>
  <c r="T16" i="1"/>
  <c r="U16" i="1" s="1"/>
  <c r="S15" i="1"/>
  <c r="F18" i="1"/>
  <c r="G18" i="1" s="1"/>
  <c r="D19" i="1"/>
  <c r="V14" i="1"/>
  <c r="Z14" i="1" s="1"/>
  <c r="AC14" i="1"/>
  <c r="AD14" i="1" s="1"/>
  <c r="K16" i="1"/>
  <c r="L16" i="1" s="1"/>
  <c r="O16" i="1" s="1"/>
  <c r="AA15" i="1"/>
  <c r="AB15" i="1" s="1"/>
  <c r="W15" i="1"/>
  <c r="Y14" i="1" l="1"/>
  <c r="R16" i="1"/>
  <c r="S16" i="1"/>
  <c r="X14" i="1"/>
  <c r="M16" i="1"/>
  <c r="N16" i="1" s="1"/>
  <c r="F19" i="1"/>
  <c r="G19" i="1" s="1"/>
  <c r="D20" i="1"/>
  <c r="V15" i="1"/>
  <c r="Z15" i="1" s="1"/>
  <c r="AC15" i="1"/>
  <c r="AD15" i="1" s="1"/>
  <c r="K17" i="1"/>
  <c r="M17" i="1" s="1"/>
  <c r="N17" i="1" s="1"/>
  <c r="J18" i="1"/>
  <c r="H18" i="1"/>
  <c r="I18" i="1"/>
  <c r="P18" i="1"/>
  <c r="Q18" i="1" s="1"/>
  <c r="AE14" i="1"/>
  <c r="AF14" i="1" s="1"/>
  <c r="W16" i="1"/>
  <c r="AA16" i="1"/>
  <c r="AB16" i="1" s="1"/>
  <c r="AG14" i="1"/>
  <c r="T17" i="1"/>
  <c r="U17" i="1" s="1"/>
  <c r="L17" i="1" l="1"/>
  <c r="O17" i="1" s="1"/>
  <c r="R17" i="1" s="1"/>
  <c r="T18" i="1"/>
  <c r="U18" i="1" s="1"/>
  <c r="F20" i="1"/>
  <c r="G20" i="1" s="1"/>
  <c r="D21" i="1"/>
  <c r="AG15" i="1"/>
  <c r="Y15" i="1"/>
  <c r="S17" i="1"/>
  <c r="X15" i="1"/>
  <c r="K18" i="1"/>
  <c r="M18" i="1" s="1"/>
  <c r="N18" i="1" s="1"/>
  <c r="J19" i="1"/>
  <c r="I19" i="1"/>
  <c r="P19" i="1"/>
  <c r="Q19" i="1" s="1"/>
  <c r="H19" i="1"/>
  <c r="V16" i="1"/>
  <c r="Z16" i="1" s="1"/>
  <c r="AC16" i="1"/>
  <c r="AD16" i="1" s="1"/>
  <c r="AA17" i="1"/>
  <c r="AB17" i="1" s="1"/>
  <c r="W17" i="1"/>
  <c r="AE15" i="1"/>
  <c r="AF15" i="1" s="1"/>
  <c r="L18" i="1" l="1"/>
  <c r="O18" i="1" s="1"/>
  <c r="R18" i="1" s="1"/>
  <c r="AE16" i="1"/>
  <c r="AF16" i="1" s="1"/>
  <c r="K19" i="1"/>
  <c r="M19" i="1" s="1"/>
  <c r="N19" i="1" s="1"/>
  <c r="V17" i="1"/>
  <c r="Z17" i="1" s="1"/>
  <c r="AC17" i="1"/>
  <c r="AD17" i="1" s="1"/>
  <c r="F21" i="1"/>
  <c r="G21" i="1" s="1"/>
  <c r="D22" i="1"/>
  <c r="X16" i="1"/>
  <c r="J20" i="1"/>
  <c r="H20" i="1"/>
  <c r="I20" i="1"/>
  <c r="P20" i="1"/>
  <c r="Q20" i="1" s="1"/>
  <c r="Y16" i="1"/>
  <c r="W18" i="1"/>
  <c r="AA18" i="1"/>
  <c r="AB18" i="1" s="1"/>
  <c r="T19" i="1"/>
  <c r="U19" i="1" s="1"/>
  <c r="S18" i="1"/>
  <c r="AG16" i="1"/>
  <c r="L19" i="1" l="1"/>
  <c r="O19" i="1" s="1"/>
  <c r="R19" i="1" s="1"/>
  <c r="X17" i="1"/>
  <c r="AG17" i="1"/>
  <c r="Y17" i="1"/>
  <c r="V18" i="1"/>
  <c r="Z18" i="1" s="1"/>
  <c r="AC18" i="1"/>
  <c r="AD18" i="1" s="1"/>
  <c r="K20" i="1"/>
  <c r="L20" i="1" s="1"/>
  <c r="O20" i="1" s="1"/>
  <c r="J21" i="1"/>
  <c r="I21" i="1"/>
  <c r="P21" i="1"/>
  <c r="Q21" i="1" s="1"/>
  <c r="H21" i="1"/>
  <c r="AE17" i="1"/>
  <c r="AF17" i="1" s="1"/>
  <c r="AA19" i="1"/>
  <c r="AB19" i="1" s="1"/>
  <c r="W19" i="1"/>
  <c r="T20" i="1"/>
  <c r="U20" i="1" s="1"/>
  <c r="F22" i="1"/>
  <c r="G22" i="1" s="1"/>
  <c r="D23" i="1"/>
  <c r="S19" i="1" l="1"/>
  <c r="V19" i="1" s="1"/>
  <c r="Z19" i="1" s="1"/>
  <c r="R20" i="1"/>
  <c r="S20" i="1"/>
  <c r="M20" i="1"/>
  <c r="N20" i="1" s="1"/>
  <c r="X18" i="1"/>
  <c r="Y18" i="1"/>
  <c r="AG18" i="1"/>
  <c r="T21" i="1"/>
  <c r="U21" i="1" s="1"/>
  <c r="F23" i="1"/>
  <c r="G23" i="1" s="1"/>
  <c r="D24" i="1"/>
  <c r="K21" i="1"/>
  <c r="M21" i="1" s="1"/>
  <c r="N21" i="1" s="1"/>
  <c r="AA20" i="1"/>
  <c r="AB20" i="1" s="1"/>
  <c r="AC20" i="1" s="1"/>
  <c r="AD20" i="1" s="1"/>
  <c r="W20" i="1"/>
  <c r="J22" i="1"/>
  <c r="I22" i="1"/>
  <c r="H22" i="1"/>
  <c r="P22" i="1"/>
  <c r="Q22" i="1" s="1"/>
  <c r="AE18" i="1"/>
  <c r="AF18" i="1" s="1"/>
  <c r="V20" i="1"/>
  <c r="Z20" i="1" s="1"/>
  <c r="X19" i="1" l="1"/>
  <c r="Y19" i="1"/>
  <c r="L21" i="1"/>
  <c r="O21" i="1" s="1"/>
  <c r="R21" i="1" s="1"/>
  <c r="AC19" i="1"/>
  <c r="W21" i="1"/>
  <c r="AA21" i="1"/>
  <c r="AB21" i="1" s="1"/>
  <c r="K22" i="1"/>
  <c r="M22" i="1" s="1"/>
  <c r="N22" i="1" s="1"/>
  <c r="T22" i="1"/>
  <c r="U22" i="1" s="1"/>
  <c r="Y20" i="1"/>
  <c r="X20" i="1"/>
  <c r="D25" i="1"/>
  <c r="F24" i="1"/>
  <c r="G24" i="1" s="1"/>
  <c r="AE20" i="1"/>
  <c r="AF20" i="1" s="1"/>
  <c r="AG20" i="1"/>
  <c r="J23" i="1"/>
  <c r="P23" i="1"/>
  <c r="Q23" i="1" s="1"/>
  <c r="I23" i="1"/>
  <c r="H23" i="1"/>
  <c r="S21" i="1" l="1"/>
  <c r="AD19" i="1"/>
  <c r="AE19" i="1" s="1"/>
  <c r="AF19" i="1" s="1"/>
  <c r="AG19" i="1"/>
  <c r="AA22" i="1"/>
  <c r="AB22" i="1" s="1"/>
  <c r="W22" i="1"/>
  <c r="K23" i="1"/>
  <c r="M23" i="1" s="1"/>
  <c r="N23" i="1" s="1"/>
  <c r="L22" i="1"/>
  <c r="O22" i="1" s="1"/>
  <c r="D26" i="1"/>
  <c r="F25" i="1"/>
  <c r="G25" i="1" s="1"/>
  <c r="T23" i="1"/>
  <c r="U23" i="1" s="1"/>
  <c r="J24" i="1"/>
  <c r="P24" i="1"/>
  <c r="Q24" i="1" s="1"/>
  <c r="H24" i="1"/>
  <c r="I24" i="1"/>
  <c r="V21" i="1"/>
  <c r="Z21" i="1" s="1"/>
  <c r="AC21" i="1"/>
  <c r="AD21" i="1" s="1"/>
  <c r="X21" i="1" l="1"/>
  <c r="AE21" i="1"/>
  <c r="AF21" i="1" s="1"/>
  <c r="T24" i="1"/>
  <c r="U24" i="1" s="1"/>
  <c r="Y21" i="1"/>
  <c r="F26" i="1"/>
  <c r="G26" i="1" s="1"/>
  <c r="D27" i="1"/>
  <c r="AG21" i="1"/>
  <c r="R22" i="1"/>
  <c r="S22" i="1"/>
  <c r="J25" i="1"/>
  <c r="H25" i="1"/>
  <c r="P25" i="1"/>
  <c r="Q25" i="1" s="1"/>
  <c r="I25" i="1"/>
  <c r="K24" i="1"/>
  <c r="L24" i="1" s="1"/>
  <c r="O24" i="1" s="1"/>
  <c r="R24" i="1" s="1"/>
  <c r="L23" i="1"/>
  <c r="O23" i="1" s="1"/>
  <c r="AA23" i="1"/>
  <c r="AB23" i="1" s="1"/>
  <c r="W23" i="1"/>
  <c r="M24" i="1" l="1"/>
  <c r="N24" i="1" s="1"/>
  <c r="V22" i="1"/>
  <c r="AC22" i="1"/>
  <c r="S24" i="1"/>
  <c r="W24" i="1"/>
  <c r="AA24" i="1"/>
  <c r="AB24" i="1" s="1"/>
  <c r="R23" i="1"/>
  <c r="S23" i="1"/>
  <c r="T25" i="1"/>
  <c r="U25" i="1" s="1"/>
  <c r="F27" i="1"/>
  <c r="G27" i="1" s="1"/>
  <c r="D28" i="1"/>
  <c r="K25" i="1"/>
  <c r="L25" i="1" s="1"/>
  <c r="O25" i="1" s="1"/>
  <c r="J26" i="1"/>
  <c r="H26" i="1"/>
  <c r="P26" i="1"/>
  <c r="Q26" i="1" s="1"/>
  <c r="I26" i="1"/>
  <c r="M25" i="1" l="1"/>
  <c r="N25" i="1" s="1"/>
  <c r="R25" i="1"/>
  <c r="S25" i="1"/>
  <c r="V24" i="1"/>
  <c r="Z24" i="1" s="1"/>
  <c r="AC24" i="1"/>
  <c r="AD24" i="1" s="1"/>
  <c r="W25" i="1"/>
  <c r="AA25" i="1"/>
  <c r="AB25" i="1" s="1"/>
  <c r="AD22" i="1"/>
  <c r="AG22" i="1"/>
  <c r="K26" i="1"/>
  <c r="M26" i="1" s="1"/>
  <c r="N26" i="1" s="1"/>
  <c r="V23" i="1"/>
  <c r="AC23" i="1"/>
  <c r="Z22" i="1"/>
  <c r="Y22" i="1"/>
  <c r="X22" i="1"/>
  <c r="F28" i="1"/>
  <c r="G28" i="1" s="1"/>
  <c r="D29" i="1"/>
  <c r="J27" i="1"/>
  <c r="I27" i="1"/>
  <c r="P27" i="1"/>
  <c r="Q27" i="1" s="1"/>
  <c r="H27" i="1"/>
  <c r="T26" i="1"/>
  <c r="U26" i="1" s="1"/>
  <c r="AG24" i="1" l="1"/>
  <c r="L26" i="1"/>
  <c r="O26" i="1" s="1"/>
  <c r="Y24" i="1"/>
  <c r="K27" i="1"/>
  <c r="M27" i="1" s="1"/>
  <c r="N27" i="1" s="1"/>
  <c r="AD23" i="1"/>
  <c r="AG23" i="1"/>
  <c r="Z23" i="1"/>
  <c r="Y23" i="1"/>
  <c r="X23" i="1"/>
  <c r="W26" i="1"/>
  <c r="AA26" i="1"/>
  <c r="AB26" i="1" s="1"/>
  <c r="L27" i="1"/>
  <c r="O27" i="1" s="1"/>
  <c r="R27" i="1" s="1"/>
  <c r="D30" i="1"/>
  <c r="F29" i="1"/>
  <c r="G29" i="1" s="1"/>
  <c r="AE22" i="1"/>
  <c r="AF22" i="1" s="1"/>
  <c r="V25" i="1"/>
  <c r="Z25" i="1" s="1"/>
  <c r="AC25" i="1"/>
  <c r="AD25" i="1" s="1"/>
  <c r="T27" i="1"/>
  <c r="U27" i="1" s="1"/>
  <c r="J28" i="1"/>
  <c r="H28" i="1"/>
  <c r="P28" i="1"/>
  <c r="Q28" i="1" s="1"/>
  <c r="I28" i="1"/>
  <c r="X24" i="1"/>
  <c r="AE24" i="1"/>
  <c r="AF24" i="1" s="1"/>
  <c r="S27" i="1" l="1"/>
  <c r="Y25" i="1"/>
  <c r="R26" i="1"/>
  <c r="S26" i="1"/>
  <c r="V26" i="1" s="1"/>
  <c r="Z26" i="1" s="1"/>
  <c r="W27" i="1"/>
  <c r="AA27" i="1"/>
  <c r="AB27" i="1" s="1"/>
  <c r="X25" i="1"/>
  <c r="F30" i="1"/>
  <c r="G30" i="1" s="1"/>
  <c r="D31" i="1"/>
  <c r="AG25" i="1"/>
  <c r="V27" i="1"/>
  <c r="Z27" i="1" s="1"/>
  <c r="AE25" i="1"/>
  <c r="AF25" i="1" s="1"/>
  <c r="AE23" i="1"/>
  <c r="AF23" i="1" s="1"/>
  <c r="K28" i="1"/>
  <c r="M28" i="1" s="1"/>
  <c r="N28" i="1" s="1"/>
  <c r="J29" i="1"/>
  <c r="I29" i="1"/>
  <c r="H29" i="1"/>
  <c r="P29" i="1"/>
  <c r="Q29" i="1" s="1"/>
  <c r="T28" i="1"/>
  <c r="U28" i="1" s="1"/>
  <c r="Y26" i="1" l="1"/>
  <c r="X26" i="1"/>
  <c r="AC26" i="1"/>
  <c r="AA28" i="1"/>
  <c r="AB28" i="1" s="1"/>
  <c r="W28" i="1"/>
  <c r="K29" i="1"/>
  <c r="L29" i="1" s="1"/>
  <c r="O29" i="1" s="1"/>
  <c r="F31" i="1"/>
  <c r="G31" i="1" s="1"/>
  <c r="D32" i="1"/>
  <c r="AC27" i="1"/>
  <c r="AD27" i="1" s="1"/>
  <c r="J30" i="1"/>
  <c r="H30" i="1"/>
  <c r="I30" i="1"/>
  <c r="P30" i="1"/>
  <c r="Q30" i="1" s="1"/>
  <c r="X27" i="1"/>
  <c r="Y27" i="1"/>
  <c r="T29" i="1"/>
  <c r="U29" i="1" s="1"/>
  <c r="L28" i="1"/>
  <c r="O28" i="1" s="1"/>
  <c r="AD26" i="1" l="1"/>
  <c r="AE26" i="1" s="1"/>
  <c r="AF26" i="1" s="1"/>
  <c r="AG26" i="1"/>
  <c r="R29" i="1"/>
  <c r="S29" i="1"/>
  <c r="AE27" i="1"/>
  <c r="AF27" i="1" s="1"/>
  <c r="M29" i="1"/>
  <c r="N29" i="1" s="1"/>
  <c r="AA29" i="1"/>
  <c r="AB29" i="1" s="1"/>
  <c r="W29" i="1"/>
  <c r="K30" i="1"/>
  <c r="M30" i="1" s="1"/>
  <c r="N30" i="1" s="1"/>
  <c r="R28" i="1"/>
  <c r="S28" i="1"/>
  <c r="J31" i="1"/>
  <c r="I31" i="1"/>
  <c r="H31" i="1"/>
  <c r="P31" i="1"/>
  <c r="Q31" i="1" s="1"/>
  <c r="T30" i="1"/>
  <c r="U30" i="1" s="1"/>
  <c r="F32" i="1"/>
  <c r="G32" i="1" s="1"/>
  <c r="D33" i="1"/>
  <c r="AG27" i="1"/>
  <c r="T31" i="1" l="1"/>
  <c r="U31" i="1" s="1"/>
  <c r="L30" i="1"/>
  <c r="O30" i="1" s="1"/>
  <c r="V28" i="1"/>
  <c r="AC28" i="1"/>
  <c r="V29" i="1"/>
  <c r="Z29" i="1" s="1"/>
  <c r="AC29" i="1"/>
  <c r="AD29" i="1" s="1"/>
  <c r="AA30" i="1"/>
  <c r="AB30" i="1" s="1"/>
  <c r="W30" i="1"/>
  <c r="F33" i="1"/>
  <c r="G33" i="1" s="1"/>
  <c r="D34" i="1"/>
  <c r="K31" i="1"/>
  <c r="M31" i="1" s="1"/>
  <c r="N31" i="1" s="1"/>
  <c r="J32" i="1"/>
  <c r="P32" i="1"/>
  <c r="Q32" i="1" s="1"/>
  <c r="H32" i="1"/>
  <c r="I32" i="1"/>
  <c r="AG29" i="1" l="1"/>
  <c r="X29" i="1"/>
  <c r="AE29" i="1"/>
  <c r="AF29" i="1" s="1"/>
  <c r="Y29" i="1"/>
  <c r="R30" i="1"/>
  <c r="S30" i="1"/>
  <c r="L31" i="1"/>
  <c r="O31" i="1" s="1"/>
  <c r="T32" i="1"/>
  <c r="U32" i="1" s="1"/>
  <c r="D35" i="1"/>
  <c r="F34" i="1"/>
  <c r="G34" i="1" s="1"/>
  <c r="J33" i="1"/>
  <c r="H33" i="1"/>
  <c r="P33" i="1"/>
  <c r="Q33" i="1" s="1"/>
  <c r="I33" i="1"/>
  <c r="AD28" i="1"/>
  <c r="AG28" i="1"/>
  <c r="K32" i="1"/>
  <c r="M32" i="1" s="1"/>
  <c r="N32" i="1" s="1"/>
  <c r="Z28" i="1"/>
  <c r="Y28" i="1"/>
  <c r="X28" i="1"/>
  <c r="W31" i="1"/>
  <c r="AA31" i="1"/>
  <c r="AB31" i="1" s="1"/>
  <c r="AA32" i="1" l="1"/>
  <c r="AB32" i="1" s="1"/>
  <c r="W32" i="1"/>
  <c r="L32" i="1"/>
  <c r="O32" i="1" s="1"/>
  <c r="T33" i="1"/>
  <c r="U33" i="1" s="1"/>
  <c r="J34" i="1"/>
  <c r="I34" i="1"/>
  <c r="H34" i="1"/>
  <c r="P34" i="1"/>
  <c r="Q34" i="1" s="1"/>
  <c r="R31" i="1"/>
  <c r="S31" i="1"/>
  <c r="K33" i="1"/>
  <c r="L33" i="1" s="1"/>
  <c r="O33" i="1" s="1"/>
  <c r="R33" i="1" s="1"/>
  <c r="F35" i="1"/>
  <c r="G35" i="1" s="1"/>
  <c r="D36" i="1"/>
  <c r="AE28" i="1"/>
  <c r="AF28" i="1" s="1"/>
  <c r="V30" i="1"/>
  <c r="AC30" i="1"/>
  <c r="M33" i="1" l="1"/>
  <c r="N33" i="1" s="1"/>
  <c r="Z30" i="1"/>
  <c r="Y30" i="1"/>
  <c r="X30" i="1"/>
  <c r="V31" i="1"/>
  <c r="AC31" i="1"/>
  <c r="K34" i="1"/>
  <c r="M34" i="1" s="1"/>
  <c r="N34" i="1" s="1"/>
  <c r="R32" i="1"/>
  <c r="S32" i="1"/>
  <c r="AD30" i="1"/>
  <c r="AG30" i="1"/>
  <c r="J35" i="1"/>
  <c r="H35" i="1"/>
  <c r="P35" i="1"/>
  <c r="Q35" i="1" s="1"/>
  <c r="I35" i="1"/>
  <c r="L34" i="1"/>
  <c r="O34" i="1" s="1"/>
  <c r="R34" i="1" s="1"/>
  <c r="AA33" i="1"/>
  <c r="AB33" i="1" s="1"/>
  <c r="W33" i="1"/>
  <c r="F36" i="1"/>
  <c r="G36" i="1" s="1"/>
  <c r="D37" i="1"/>
  <c r="T34" i="1"/>
  <c r="U34" i="1" s="1"/>
  <c r="S33" i="1"/>
  <c r="S34" i="1" l="1"/>
  <c r="Z31" i="1"/>
  <c r="X31" i="1"/>
  <c r="Y31" i="1"/>
  <c r="D38" i="1"/>
  <c r="F37" i="1"/>
  <c r="G37" i="1" s="1"/>
  <c r="K35" i="1"/>
  <c r="M35" i="1" s="1"/>
  <c r="N35" i="1" s="1"/>
  <c r="V33" i="1"/>
  <c r="Z33" i="1" s="1"/>
  <c r="AC33" i="1"/>
  <c r="AD33" i="1" s="1"/>
  <c r="J36" i="1"/>
  <c r="I36" i="1"/>
  <c r="P36" i="1"/>
  <c r="Q36" i="1" s="1"/>
  <c r="H36" i="1"/>
  <c r="T35" i="1"/>
  <c r="U35" i="1" s="1"/>
  <c r="AE30" i="1"/>
  <c r="AF30" i="1" s="1"/>
  <c r="V34" i="1"/>
  <c r="Z34" i="1" s="1"/>
  <c r="W34" i="1"/>
  <c r="AA34" i="1"/>
  <c r="AB34" i="1" s="1"/>
  <c r="V32" i="1"/>
  <c r="AC32" i="1"/>
  <c r="AD31" i="1"/>
  <c r="AG31" i="1"/>
  <c r="X33" i="1" l="1"/>
  <c r="AG33" i="1"/>
  <c r="AD32" i="1"/>
  <c r="AG32" i="1"/>
  <c r="W35" i="1"/>
  <c r="AA35" i="1"/>
  <c r="AB35" i="1" s="1"/>
  <c r="Z32" i="1"/>
  <c r="X32" i="1"/>
  <c r="Y32" i="1"/>
  <c r="AE33" i="1"/>
  <c r="AF33" i="1" s="1"/>
  <c r="J37" i="1"/>
  <c r="I37" i="1"/>
  <c r="P37" i="1"/>
  <c r="Q37" i="1" s="1"/>
  <c r="H37" i="1"/>
  <c r="T36" i="1"/>
  <c r="U36" i="1" s="1"/>
  <c r="L35" i="1"/>
  <c r="O35" i="1" s="1"/>
  <c r="Y34" i="1"/>
  <c r="X34" i="1"/>
  <c r="F38" i="1"/>
  <c r="G38" i="1" s="1"/>
  <c r="D39" i="1"/>
  <c r="AE31" i="1"/>
  <c r="AF31" i="1" s="1"/>
  <c r="Y33" i="1"/>
  <c r="AC34" i="1"/>
  <c r="AD34" i="1" s="1"/>
  <c r="K36" i="1"/>
  <c r="M36" i="1" s="1"/>
  <c r="N36" i="1" s="1"/>
  <c r="T37" i="1" l="1"/>
  <c r="U37" i="1" s="1"/>
  <c r="AE34" i="1"/>
  <c r="AF34" i="1" s="1"/>
  <c r="F39" i="1"/>
  <c r="G39" i="1" s="1"/>
  <c r="D40" i="1"/>
  <c r="R35" i="1"/>
  <c r="S35" i="1"/>
  <c r="K37" i="1"/>
  <c r="M37" i="1" s="1"/>
  <c r="N37" i="1" s="1"/>
  <c r="W36" i="1"/>
  <c r="AA36" i="1"/>
  <c r="AB36" i="1" s="1"/>
  <c r="J38" i="1"/>
  <c r="P38" i="1"/>
  <c r="Q38" i="1" s="1"/>
  <c r="I38" i="1"/>
  <c r="H38" i="1"/>
  <c r="L36" i="1"/>
  <c r="O36" i="1" s="1"/>
  <c r="AG34" i="1"/>
  <c r="L37" i="1"/>
  <c r="O37" i="1" s="1"/>
  <c r="R37" i="1" s="1"/>
  <c r="AE32" i="1"/>
  <c r="AF32" i="1" s="1"/>
  <c r="K38" i="1" l="1"/>
  <c r="M38" i="1" s="1"/>
  <c r="N38" i="1" s="1"/>
  <c r="D41" i="1"/>
  <c r="F40" i="1"/>
  <c r="G40" i="1" s="1"/>
  <c r="W37" i="1"/>
  <c r="AA37" i="1"/>
  <c r="AB37" i="1" s="1"/>
  <c r="T38" i="1"/>
  <c r="U38" i="1" s="1"/>
  <c r="J39" i="1"/>
  <c r="I39" i="1"/>
  <c r="P39" i="1"/>
  <c r="Q39" i="1" s="1"/>
  <c r="H39" i="1"/>
  <c r="R36" i="1"/>
  <c r="S36" i="1"/>
  <c r="V35" i="1"/>
  <c r="AC35" i="1"/>
  <c r="S37" i="1"/>
  <c r="L38" i="1" l="1"/>
  <c r="O38" i="1" s="1"/>
  <c r="R38" i="1" s="1"/>
  <c r="F41" i="1"/>
  <c r="G41" i="1" s="1"/>
  <c r="D42" i="1"/>
  <c r="T39" i="1"/>
  <c r="U39" i="1" s="1"/>
  <c r="AD35" i="1"/>
  <c r="AG35" i="1"/>
  <c r="Z35" i="1"/>
  <c r="Y35" i="1"/>
  <c r="X35" i="1"/>
  <c r="V37" i="1"/>
  <c r="Z37" i="1" s="1"/>
  <c r="AC37" i="1"/>
  <c r="AD37" i="1" s="1"/>
  <c r="V36" i="1"/>
  <c r="AC36" i="1"/>
  <c r="K39" i="1"/>
  <c r="L39" i="1" s="1"/>
  <c r="O39" i="1" s="1"/>
  <c r="Y37" i="1"/>
  <c r="W38" i="1"/>
  <c r="AA38" i="1"/>
  <c r="AB38" i="1" s="1"/>
  <c r="J40" i="1"/>
  <c r="P40" i="1"/>
  <c r="Q40" i="1" s="1"/>
  <c r="H40" i="1"/>
  <c r="I40" i="1"/>
  <c r="S38" i="1" l="1"/>
  <c r="X37" i="1"/>
  <c r="M39" i="1"/>
  <c r="N39" i="1" s="1"/>
  <c r="R39" i="1"/>
  <c r="S39" i="1"/>
  <c r="AD36" i="1"/>
  <c r="AG36" i="1"/>
  <c r="K40" i="1"/>
  <c r="L40" i="1" s="1"/>
  <c r="O40" i="1" s="1"/>
  <c r="V38" i="1"/>
  <c r="Z38" i="1" s="1"/>
  <c r="AC38" i="1"/>
  <c r="AD38" i="1" s="1"/>
  <c r="Z36" i="1"/>
  <c r="Y36" i="1"/>
  <c r="X36" i="1"/>
  <c r="AE35" i="1"/>
  <c r="AF35" i="1" s="1"/>
  <c r="D43" i="1"/>
  <c r="F42" i="1"/>
  <c r="G42" i="1" s="1"/>
  <c r="AE37" i="1"/>
  <c r="AF37" i="1" s="1"/>
  <c r="AG37" i="1"/>
  <c r="J41" i="1"/>
  <c r="P41" i="1"/>
  <c r="Q41" i="1" s="1"/>
  <c r="H41" i="1"/>
  <c r="I41" i="1"/>
  <c r="T40" i="1"/>
  <c r="U40" i="1" s="1"/>
  <c r="AA39" i="1"/>
  <c r="AB39" i="1" s="1"/>
  <c r="W39" i="1"/>
  <c r="Y38" i="1" l="1"/>
  <c r="M40" i="1"/>
  <c r="N40" i="1" s="1"/>
  <c r="X38" i="1"/>
  <c r="R40" i="1"/>
  <c r="S40" i="1"/>
  <c r="AE38" i="1"/>
  <c r="AF38" i="1" s="1"/>
  <c r="AE36" i="1"/>
  <c r="AF36" i="1" s="1"/>
  <c r="K41" i="1"/>
  <c r="M41" i="1" s="1"/>
  <c r="N41" i="1" s="1"/>
  <c r="J42" i="1"/>
  <c r="P42" i="1"/>
  <c r="Q42" i="1" s="1"/>
  <c r="I42" i="1"/>
  <c r="H42" i="1"/>
  <c r="V39" i="1"/>
  <c r="Z39" i="1" s="1"/>
  <c r="AC39" i="1"/>
  <c r="AD39" i="1" s="1"/>
  <c r="AA40" i="1"/>
  <c r="AB40" i="1" s="1"/>
  <c r="W40" i="1"/>
  <c r="T41" i="1"/>
  <c r="U41" i="1" s="1"/>
  <c r="F43" i="1"/>
  <c r="G43" i="1" s="1"/>
  <c r="D44" i="1"/>
  <c r="AG38" i="1"/>
  <c r="Y39" i="1" l="1"/>
  <c r="X39" i="1"/>
  <c r="AG39" i="1"/>
  <c r="T42" i="1"/>
  <c r="U42" i="1" s="1"/>
  <c r="J43" i="1"/>
  <c r="H43" i="1"/>
  <c r="I43" i="1"/>
  <c r="P43" i="1"/>
  <c r="Q43" i="1" s="1"/>
  <c r="AA41" i="1"/>
  <c r="AB41" i="1" s="1"/>
  <c r="W41" i="1"/>
  <c r="V40" i="1"/>
  <c r="Z40" i="1" s="1"/>
  <c r="AC40" i="1"/>
  <c r="AD40" i="1" s="1"/>
  <c r="K42" i="1"/>
  <c r="L42" i="1" s="1"/>
  <c r="O42" i="1" s="1"/>
  <c r="R42" i="1" s="1"/>
  <c r="AE39" i="1"/>
  <c r="AF39" i="1" s="1"/>
  <c r="F44" i="1"/>
  <c r="G44" i="1" s="1"/>
  <c r="D45" i="1"/>
  <c r="L41" i="1"/>
  <c r="O41" i="1" s="1"/>
  <c r="X40" i="1" l="1"/>
  <c r="M42" i="1"/>
  <c r="N42" i="1" s="1"/>
  <c r="Y40" i="1"/>
  <c r="AG40" i="1"/>
  <c r="AE40" i="1"/>
  <c r="AF40" i="1" s="1"/>
  <c r="R41" i="1"/>
  <c r="S41" i="1"/>
  <c r="F45" i="1"/>
  <c r="G45" i="1" s="1"/>
  <c r="D46" i="1"/>
  <c r="T43" i="1"/>
  <c r="U43" i="1" s="1"/>
  <c r="S42" i="1"/>
  <c r="J44" i="1"/>
  <c r="H44" i="1"/>
  <c r="I44" i="1"/>
  <c r="P44" i="1"/>
  <c r="Q44" i="1" s="1"/>
  <c r="K43" i="1"/>
  <c r="M43" i="1" s="1"/>
  <c r="N43" i="1" s="1"/>
  <c r="W42" i="1"/>
  <c r="AA42" i="1"/>
  <c r="AB42" i="1" s="1"/>
  <c r="W43" i="1" l="1"/>
  <c r="AA43" i="1"/>
  <c r="AB43" i="1" s="1"/>
  <c r="D47" i="1"/>
  <c r="F46" i="1"/>
  <c r="G46" i="1" s="1"/>
  <c r="L43" i="1"/>
  <c r="O43" i="1" s="1"/>
  <c r="V42" i="1"/>
  <c r="Z42" i="1" s="1"/>
  <c r="AC42" i="1"/>
  <c r="AD42" i="1" s="1"/>
  <c r="T44" i="1"/>
  <c r="U44" i="1" s="1"/>
  <c r="J45" i="1"/>
  <c r="I45" i="1"/>
  <c r="H45" i="1"/>
  <c r="P45" i="1"/>
  <c r="Q45" i="1" s="1"/>
  <c r="K44" i="1"/>
  <c r="L44" i="1" s="1"/>
  <c r="O44" i="1" s="1"/>
  <c r="V41" i="1"/>
  <c r="AC41" i="1"/>
  <c r="M44" i="1" l="1"/>
  <c r="N44" i="1" s="1"/>
  <c r="R44" i="1"/>
  <c r="S44" i="1"/>
  <c r="T45" i="1"/>
  <c r="U45" i="1" s="1"/>
  <c r="W44" i="1"/>
  <c r="AA44" i="1"/>
  <c r="AB44" i="1" s="1"/>
  <c r="AE42" i="1"/>
  <c r="AF42" i="1" s="1"/>
  <c r="F47" i="1"/>
  <c r="G47" i="1" s="1"/>
  <c r="D48" i="1"/>
  <c r="AD41" i="1"/>
  <c r="AG41" i="1"/>
  <c r="X42" i="1"/>
  <c r="K45" i="1"/>
  <c r="L45" i="1" s="1"/>
  <c r="O45" i="1" s="1"/>
  <c r="AG42" i="1"/>
  <c r="R43" i="1"/>
  <c r="S43" i="1"/>
  <c r="Z41" i="1"/>
  <c r="Y41" i="1"/>
  <c r="X41" i="1"/>
  <c r="Y42" i="1"/>
  <c r="J46" i="1"/>
  <c r="H46" i="1"/>
  <c r="I46" i="1"/>
  <c r="P46" i="1"/>
  <c r="Q46" i="1" s="1"/>
  <c r="M45" i="1" l="1"/>
  <c r="N45" i="1" s="1"/>
  <c r="R45" i="1"/>
  <c r="S45" i="1"/>
  <c r="AA45" i="1"/>
  <c r="AB45" i="1" s="1"/>
  <c r="W45" i="1"/>
  <c r="V43" i="1"/>
  <c r="AC43" i="1"/>
  <c r="K46" i="1"/>
  <c r="L46" i="1" s="1"/>
  <c r="O46" i="1" s="1"/>
  <c r="F48" i="1"/>
  <c r="G48" i="1" s="1"/>
  <c r="D49" i="1"/>
  <c r="V44" i="1"/>
  <c r="Z44" i="1" s="1"/>
  <c r="AC44" i="1"/>
  <c r="AD44" i="1" s="1"/>
  <c r="AE41" i="1"/>
  <c r="AF41" i="1" s="1"/>
  <c r="T46" i="1"/>
  <c r="U46" i="1" s="1"/>
  <c r="J47" i="1"/>
  <c r="I47" i="1"/>
  <c r="H47" i="1"/>
  <c r="P47" i="1"/>
  <c r="Q47" i="1" s="1"/>
  <c r="X44" i="1" l="1"/>
  <c r="R46" i="1"/>
  <c r="S46" i="1"/>
  <c r="AE44" i="1"/>
  <c r="AF44" i="1" s="1"/>
  <c r="J48" i="1"/>
  <c r="P48" i="1"/>
  <c r="Q48" i="1" s="1"/>
  <c r="I48" i="1"/>
  <c r="H48" i="1"/>
  <c r="AD43" i="1"/>
  <c r="AG43" i="1"/>
  <c r="F49" i="1"/>
  <c r="G49" i="1" s="1"/>
  <c r="D50" i="1"/>
  <c r="T47" i="1"/>
  <c r="U47" i="1" s="1"/>
  <c r="V45" i="1"/>
  <c r="Z45" i="1" s="1"/>
  <c r="AC45" i="1"/>
  <c r="AD45" i="1" s="1"/>
  <c r="W46" i="1"/>
  <c r="AA46" i="1"/>
  <c r="AB46" i="1" s="1"/>
  <c r="Z43" i="1"/>
  <c r="Y43" i="1"/>
  <c r="X43" i="1"/>
  <c r="Y44" i="1"/>
  <c r="K47" i="1"/>
  <c r="L47" i="1" s="1"/>
  <c r="O47" i="1" s="1"/>
  <c r="AG44" i="1"/>
  <c r="M46" i="1"/>
  <c r="N46" i="1" s="1"/>
  <c r="X45" i="1" l="1"/>
  <c r="R47" i="1"/>
  <c r="S47" i="1"/>
  <c r="AE45" i="1"/>
  <c r="AF45" i="1" s="1"/>
  <c r="T48" i="1"/>
  <c r="U48" i="1" s="1"/>
  <c r="V46" i="1"/>
  <c r="Z46" i="1" s="1"/>
  <c r="AC46" i="1"/>
  <c r="AD46" i="1" s="1"/>
  <c r="AA47" i="1"/>
  <c r="AB47" i="1" s="1"/>
  <c r="W47" i="1"/>
  <c r="AG45" i="1"/>
  <c r="K48" i="1"/>
  <c r="L48" i="1" s="1"/>
  <c r="O48" i="1" s="1"/>
  <c r="D51" i="1"/>
  <c r="F50" i="1"/>
  <c r="G50" i="1" s="1"/>
  <c r="M47" i="1"/>
  <c r="N47" i="1" s="1"/>
  <c r="Y45" i="1"/>
  <c r="J49" i="1"/>
  <c r="P49" i="1"/>
  <c r="Q49" i="1" s="1"/>
  <c r="H49" i="1"/>
  <c r="I49" i="1"/>
  <c r="AE43" i="1"/>
  <c r="AF43" i="1" s="1"/>
  <c r="X46" i="1" l="1"/>
  <c r="R48" i="1"/>
  <c r="S48" i="1"/>
  <c r="W48" i="1"/>
  <c r="AA48" i="1"/>
  <c r="AB48" i="1" s="1"/>
  <c r="J50" i="1"/>
  <c r="P50" i="1"/>
  <c r="Q50" i="1" s="1"/>
  <c r="I50" i="1"/>
  <c r="H50" i="1"/>
  <c r="F51" i="1"/>
  <c r="G51" i="1" s="1"/>
  <c r="D52" i="1"/>
  <c r="AG46" i="1"/>
  <c r="V47" i="1"/>
  <c r="Z47" i="1" s="1"/>
  <c r="AC47" i="1"/>
  <c r="AD47" i="1" s="1"/>
  <c r="T49" i="1"/>
  <c r="U49" i="1" s="1"/>
  <c r="AE46" i="1"/>
  <c r="AF46" i="1" s="1"/>
  <c r="K49" i="1"/>
  <c r="L49" i="1" s="1"/>
  <c r="O49" i="1" s="1"/>
  <c r="M48" i="1"/>
  <c r="N48" i="1" s="1"/>
  <c r="Y46" i="1"/>
  <c r="Y47" i="1" l="1"/>
  <c r="M49" i="1"/>
  <c r="N49" i="1" s="1"/>
  <c r="AG47" i="1"/>
  <c r="R49" i="1"/>
  <c r="S49" i="1"/>
  <c r="K50" i="1"/>
  <c r="M50" i="1" s="1"/>
  <c r="N50" i="1" s="1"/>
  <c r="X47" i="1"/>
  <c r="F52" i="1"/>
  <c r="G52" i="1" s="1"/>
  <c r="D53" i="1"/>
  <c r="T50" i="1"/>
  <c r="U50" i="1" s="1"/>
  <c r="AE47" i="1"/>
  <c r="AF47" i="1" s="1"/>
  <c r="J51" i="1"/>
  <c r="I51" i="1"/>
  <c r="P51" i="1"/>
  <c r="Q51" i="1" s="1"/>
  <c r="H51" i="1"/>
  <c r="V48" i="1"/>
  <c r="Z48" i="1" s="1"/>
  <c r="AC48" i="1"/>
  <c r="AD48" i="1" s="1"/>
  <c r="AA49" i="1"/>
  <c r="AB49" i="1" s="1"/>
  <c r="W49" i="1"/>
  <c r="L50" i="1" l="1"/>
  <c r="O50" i="1" s="1"/>
  <c r="R50" i="1" s="1"/>
  <c r="K51" i="1"/>
  <c r="M51" i="1" s="1"/>
  <c r="N51" i="1" s="1"/>
  <c r="AG48" i="1"/>
  <c r="S50" i="1"/>
  <c r="X48" i="1"/>
  <c r="F53" i="1"/>
  <c r="G53" i="1" s="1"/>
  <c r="D54" i="1"/>
  <c r="L51" i="1"/>
  <c r="O51" i="1" s="1"/>
  <c r="R51" i="1" s="1"/>
  <c r="Y48" i="1"/>
  <c r="J52" i="1"/>
  <c r="H52" i="1"/>
  <c r="I52" i="1"/>
  <c r="P52" i="1"/>
  <c r="Q52" i="1" s="1"/>
  <c r="V49" i="1"/>
  <c r="Z49" i="1" s="1"/>
  <c r="AC49" i="1"/>
  <c r="AD49" i="1" s="1"/>
  <c r="AE48" i="1"/>
  <c r="AF48" i="1" s="1"/>
  <c r="T51" i="1"/>
  <c r="U51" i="1" s="1"/>
  <c r="W50" i="1"/>
  <c r="AA50" i="1"/>
  <c r="AB50" i="1" s="1"/>
  <c r="AA51" i="1" l="1"/>
  <c r="AB51" i="1" s="1"/>
  <c r="W51" i="1"/>
  <c r="AG49" i="1"/>
  <c r="AE49" i="1"/>
  <c r="AF49" i="1" s="1"/>
  <c r="S51" i="1"/>
  <c r="F54" i="1"/>
  <c r="G54" i="1" s="1"/>
  <c r="D55" i="1"/>
  <c r="Y49" i="1"/>
  <c r="K52" i="1"/>
  <c r="M52" i="1" s="1"/>
  <c r="N52" i="1" s="1"/>
  <c r="V50" i="1"/>
  <c r="Z50" i="1" s="1"/>
  <c r="AC50" i="1"/>
  <c r="AD50" i="1" s="1"/>
  <c r="T52" i="1"/>
  <c r="U52" i="1" s="1"/>
  <c r="J53" i="1"/>
  <c r="I53" i="1"/>
  <c r="H53" i="1"/>
  <c r="P53" i="1"/>
  <c r="Q53" i="1" s="1"/>
  <c r="X49" i="1"/>
  <c r="V51" i="1" l="1"/>
  <c r="Z51" i="1" s="1"/>
  <c r="AC51" i="1"/>
  <c r="AD51" i="1" s="1"/>
  <c r="L52" i="1"/>
  <c r="O52" i="1" s="1"/>
  <c r="T53" i="1"/>
  <c r="U53" i="1" s="1"/>
  <c r="W52" i="1"/>
  <c r="AA52" i="1"/>
  <c r="AB52" i="1" s="1"/>
  <c r="K53" i="1"/>
  <c r="M53" i="1" s="1"/>
  <c r="N53" i="1" s="1"/>
  <c r="AG50" i="1"/>
  <c r="F55" i="1"/>
  <c r="G55" i="1" s="1"/>
  <c r="D56" i="1"/>
  <c r="X50" i="1"/>
  <c r="L53" i="1"/>
  <c r="O53" i="1" s="1"/>
  <c r="R53" i="1" s="1"/>
  <c r="AE50" i="1"/>
  <c r="AF50" i="1" s="1"/>
  <c r="Y50" i="1"/>
  <c r="J54" i="1"/>
  <c r="I54" i="1"/>
  <c r="H54" i="1"/>
  <c r="P54" i="1"/>
  <c r="Q54" i="1" s="1"/>
  <c r="AG51" i="1"/>
  <c r="Y51" i="1" l="1"/>
  <c r="X51" i="1"/>
  <c r="D57" i="1"/>
  <c r="F56" i="1"/>
  <c r="G56" i="1" s="1"/>
  <c r="AE51" i="1"/>
  <c r="AF51" i="1" s="1"/>
  <c r="T54" i="1"/>
  <c r="U54" i="1" s="1"/>
  <c r="W53" i="1"/>
  <c r="AA53" i="1"/>
  <c r="AB53" i="1" s="1"/>
  <c r="J55" i="1"/>
  <c r="P55" i="1"/>
  <c r="Q55" i="1" s="1"/>
  <c r="H55" i="1"/>
  <c r="I55" i="1"/>
  <c r="R52" i="1"/>
  <c r="S52" i="1"/>
  <c r="K54" i="1"/>
  <c r="L54" i="1" s="1"/>
  <c r="O54" i="1" s="1"/>
  <c r="S53" i="1"/>
  <c r="M54" i="1" l="1"/>
  <c r="N54" i="1" s="1"/>
  <c r="R54" i="1"/>
  <c r="S54" i="1"/>
  <c r="K55" i="1"/>
  <c r="M55" i="1" s="1"/>
  <c r="N55" i="1" s="1"/>
  <c r="V53" i="1"/>
  <c r="Z53" i="1" s="1"/>
  <c r="AC53" i="1"/>
  <c r="AD53" i="1" s="1"/>
  <c r="V52" i="1"/>
  <c r="AC52" i="1"/>
  <c r="T55" i="1"/>
  <c r="U55" i="1" s="1"/>
  <c r="J56" i="1"/>
  <c r="H56" i="1"/>
  <c r="I56" i="1"/>
  <c r="P56" i="1"/>
  <c r="Q56" i="1" s="1"/>
  <c r="W54" i="1"/>
  <c r="AA54" i="1"/>
  <c r="AB54" i="1" s="1"/>
  <c r="F57" i="1"/>
  <c r="G57" i="1" s="1"/>
  <c r="D58" i="1"/>
  <c r="L55" i="1" l="1"/>
  <c r="O55" i="1" s="1"/>
  <c r="R55" i="1" s="1"/>
  <c r="AD52" i="1"/>
  <c r="AG52" i="1"/>
  <c r="Z52" i="1"/>
  <c r="Y52" i="1"/>
  <c r="X52" i="1"/>
  <c r="AG53" i="1"/>
  <c r="F58" i="1"/>
  <c r="G58" i="1" s="1"/>
  <c r="D59" i="1"/>
  <c r="J57" i="1"/>
  <c r="P57" i="1"/>
  <c r="Q57" i="1" s="1"/>
  <c r="H57" i="1"/>
  <c r="I57" i="1"/>
  <c r="T56" i="1"/>
  <c r="U56" i="1" s="1"/>
  <c r="S55" i="1"/>
  <c r="AE53" i="1"/>
  <c r="AF53" i="1" s="1"/>
  <c r="Y53" i="1"/>
  <c r="V54" i="1"/>
  <c r="Z54" i="1" s="1"/>
  <c r="AC54" i="1"/>
  <c r="AD54" i="1" s="1"/>
  <c r="K56" i="1"/>
  <c r="L56" i="1" s="1"/>
  <c r="O56" i="1" s="1"/>
  <c r="W55" i="1"/>
  <c r="AA55" i="1"/>
  <c r="AB55" i="1" s="1"/>
  <c r="X53" i="1"/>
  <c r="R56" i="1" l="1"/>
  <c r="S56" i="1"/>
  <c r="AE54" i="1"/>
  <c r="AF54" i="1" s="1"/>
  <c r="K57" i="1"/>
  <c r="L57" i="1" s="1"/>
  <c r="O57" i="1" s="1"/>
  <c r="F59" i="1"/>
  <c r="G59" i="1" s="1"/>
  <c r="D60" i="1"/>
  <c r="V55" i="1"/>
  <c r="Z55" i="1" s="1"/>
  <c r="AC55" i="1"/>
  <c r="AD55" i="1" s="1"/>
  <c r="J58" i="1"/>
  <c r="I58" i="1"/>
  <c r="H58" i="1"/>
  <c r="P58" i="1"/>
  <c r="Q58" i="1" s="1"/>
  <c r="AE52" i="1"/>
  <c r="AF52" i="1" s="1"/>
  <c r="M56" i="1"/>
  <c r="N56" i="1" s="1"/>
  <c r="T57" i="1"/>
  <c r="U57" i="1" s="1"/>
  <c r="X54" i="1"/>
  <c r="AG54" i="1"/>
  <c r="W56" i="1"/>
  <c r="AA56" i="1"/>
  <c r="AB56" i="1" s="1"/>
  <c r="Y54" i="1"/>
  <c r="AG55" i="1" l="1"/>
  <c r="M57" i="1"/>
  <c r="N57" i="1" s="1"/>
  <c r="X55" i="1"/>
  <c r="R57" i="1"/>
  <c r="S57" i="1"/>
  <c r="AE55" i="1"/>
  <c r="AF55" i="1" s="1"/>
  <c r="K58" i="1"/>
  <c r="L58" i="1" s="1"/>
  <c r="O58" i="1" s="1"/>
  <c r="Y55" i="1"/>
  <c r="F60" i="1"/>
  <c r="G60" i="1" s="1"/>
  <c r="D61" i="1"/>
  <c r="V56" i="1"/>
  <c r="Z56" i="1" s="1"/>
  <c r="AC56" i="1"/>
  <c r="AD56" i="1" s="1"/>
  <c r="W57" i="1"/>
  <c r="AA57" i="1"/>
  <c r="AB57" i="1" s="1"/>
  <c r="T58" i="1"/>
  <c r="U58" i="1" s="1"/>
  <c r="J59" i="1"/>
  <c r="H59" i="1"/>
  <c r="I59" i="1"/>
  <c r="P59" i="1"/>
  <c r="Q59" i="1" s="1"/>
  <c r="R58" i="1" l="1"/>
  <c r="S58" i="1"/>
  <c r="W58" i="1"/>
  <c r="AA58" i="1"/>
  <c r="AB58" i="1" s="1"/>
  <c r="M58" i="1"/>
  <c r="N58" i="1" s="1"/>
  <c r="T59" i="1"/>
  <c r="U59" i="1" s="1"/>
  <c r="AE56" i="1"/>
  <c r="AF56" i="1" s="1"/>
  <c r="K59" i="1"/>
  <c r="M59" i="1" s="1"/>
  <c r="N59" i="1" s="1"/>
  <c r="X56" i="1"/>
  <c r="F61" i="1"/>
  <c r="G61" i="1" s="1"/>
  <c r="D62" i="1"/>
  <c r="Y56" i="1"/>
  <c r="AG56" i="1"/>
  <c r="V57" i="1"/>
  <c r="Z57" i="1" s="1"/>
  <c r="AC57" i="1"/>
  <c r="AD57" i="1" s="1"/>
  <c r="J60" i="1"/>
  <c r="H60" i="1"/>
  <c r="I60" i="1"/>
  <c r="P60" i="1"/>
  <c r="Q60" i="1" s="1"/>
  <c r="L59" i="1" l="1"/>
  <c r="O59" i="1" s="1"/>
  <c r="R59" i="1" s="1"/>
  <c r="Y57" i="1"/>
  <c r="AE57" i="1"/>
  <c r="AF57" i="1" s="1"/>
  <c r="F62" i="1"/>
  <c r="G62" i="1" s="1"/>
  <c r="D63" i="1"/>
  <c r="X57" i="1"/>
  <c r="T60" i="1"/>
  <c r="U60" i="1" s="1"/>
  <c r="K60" i="1"/>
  <c r="L60" i="1" s="1"/>
  <c r="O60" i="1" s="1"/>
  <c r="R60" i="1" s="1"/>
  <c r="J61" i="1"/>
  <c r="I61" i="1"/>
  <c r="P61" i="1"/>
  <c r="Q61" i="1" s="1"/>
  <c r="H61" i="1"/>
  <c r="S59" i="1"/>
  <c r="V58" i="1"/>
  <c r="Z58" i="1" s="1"/>
  <c r="AC58" i="1"/>
  <c r="AD58" i="1" s="1"/>
  <c r="AG57" i="1"/>
  <c r="W59" i="1"/>
  <c r="AA59" i="1"/>
  <c r="AB59" i="1" s="1"/>
  <c r="M60" i="1" l="1"/>
  <c r="N60" i="1" s="1"/>
  <c r="AG58" i="1"/>
  <c r="V59" i="1"/>
  <c r="Z59" i="1" s="1"/>
  <c r="AC59" i="1"/>
  <c r="AD59" i="1" s="1"/>
  <c r="AE58" i="1"/>
  <c r="AF58" i="1" s="1"/>
  <c r="T61" i="1"/>
  <c r="U61" i="1" s="1"/>
  <c r="F63" i="1"/>
  <c r="G63" i="1" s="1"/>
  <c r="D64" i="1"/>
  <c r="Y58" i="1"/>
  <c r="W60" i="1"/>
  <c r="AA60" i="1"/>
  <c r="AB60" i="1" s="1"/>
  <c r="K61" i="1"/>
  <c r="L61" i="1" s="1"/>
  <c r="O61" i="1" s="1"/>
  <c r="S60" i="1"/>
  <c r="J62" i="1"/>
  <c r="H62" i="1"/>
  <c r="I62" i="1"/>
  <c r="P62" i="1"/>
  <c r="Q62" i="1" s="1"/>
  <c r="X58" i="1"/>
  <c r="AG59" i="1" l="1"/>
  <c r="M61" i="1"/>
  <c r="N61" i="1" s="1"/>
  <c r="X59" i="1"/>
  <c r="R61" i="1"/>
  <c r="S61" i="1"/>
  <c r="J63" i="1"/>
  <c r="I63" i="1"/>
  <c r="H63" i="1"/>
  <c r="P63" i="1"/>
  <c r="Q63" i="1" s="1"/>
  <c r="T62" i="1"/>
  <c r="U62" i="1" s="1"/>
  <c r="V60" i="1"/>
  <c r="Z60" i="1" s="1"/>
  <c r="AC60" i="1"/>
  <c r="AD60" i="1" s="1"/>
  <c r="Y59" i="1"/>
  <c r="K62" i="1"/>
  <c r="M62" i="1" s="1"/>
  <c r="N62" i="1" s="1"/>
  <c r="AA61" i="1"/>
  <c r="AB61" i="1" s="1"/>
  <c r="W61" i="1"/>
  <c r="AE59" i="1"/>
  <c r="AF59" i="1" s="1"/>
  <c r="F64" i="1"/>
  <c r="G64" i="1" s="1"/>
  <c r="D65" i="1"/>
  <c r="AE60" i="1" l="1"/>
  <c r="AF60" i="1" s="1"/>
  <c r="J64" i="1"/>
  <c r="I64" i="1"/>
  <c r="P64" i="1"/>
  <c r="Q64" i="1" s="1"/>
  <c r="H64" i="1"/>
  <c r="T63" i="1"/>
  <c r="U63" i="1" s="1"/>
  <c r="AG60" i="1"/>
  <c r="F65" i="1"/>
  <c r="G65" i="1" s="1"/>
  <c r="D66" i="1"/>
  <c r="L62" i="1"/>
  <c r="O62" i="1" s="1"/>
  <c r="X60" i="1"/>
  <c r="V61" i="1"/>
  <c r="Z61" i="1" s="1"/>
  <c r="AC61" i="1"/>
  <c r="AD61" i="1" s="1"/>
  <c r="Y60" i="1"/>
  <c r="W62" i="1"/>
  <c r="AA62" i="1"/>
  <c r="AB62" i="1" s="1"/>
  <c r="K63" i="1"/>
  <c r="L63" i="1" s="1"/>
  <c r="O63" i="1" s="1"/>
  <c r="R63" i="1" l="1"/>
  <c r="S63" i="1"/>
  <c r="M63" i="1"/>
  <c r="N63" i="1" s="1"/>
  <c r="AE61" i="1"/>
  <c r="AF61" i="1" s="1"/>
  <c r="AG61" i="1"/>
  <c r="D67" i="1"/>
  <c r="F66" i="1"/>
  <c r="G66" i="1" s="1"/>
  <c r="J65" i="1"/>
  <c r="P65" i="1"/>
  <c r="Q65" i="1" s="1"/>
  <c r="H65" i="1"/>
  <c r="I65" i="1"/>
  <c r="R62" i="1"/>
  <c r="S62" i="1"/>
  <c r="Y61" i="1"/>
  <c r="T64" i="1"/>
  <c r="U64" i="1" s="1"/>
  <c r="X61" i="1"/>
  <c r="AA63" i="1"/>
  <c r="AB63" i="1" s="1"/>
  <c r="W63" i="1"/>
  <c r="K64" i="1"/>
  <c r="M64" i="1" s="1"/>
  <c r="N64" i="1" s="1"/>
  <c r="J66" i="1" l="1"/>
  <c r="P66" i="1"/>
  <c r="Q66" i="1" s="1"/>
  <c r="I66" i="1"/>
  <c r="H66" i="1"/>
  <c r="L64" i="1"/>
  <c r="O64" i="1" s="1"/>
  <c r="T65" i="1"/>
  <c r="U65" i="1" s="1"/>
  <c r="F67" i="1"/>
  <c r="G67" i="1" s="1"/>
  <c r="D68" i="1"/>
  <c r="V63" i="1"/>
  <c r="Z63" i="1" s="1"/>
  <c r="AC63" i="1"/>
  <c r="AD63" i="1" s="1"/>
  <c r="AA64" i="1"/>
  <c r="AB64" i="1" s="1"/>
  <c r="W64" i="1"/>
  <c r="V62" i="1"/>
  <c r="AC62" i="1"/>
  <c r="K65" i="1"/>
  <c r="L65" i="1" s="1"/>
  <c r="O65" i="1" s="1"/>
  <c r="M65" i="1" l="1"/>
  <c r="N65" i="1" s="1"/>
  <c r="R65" i="1"/>
  <c r="S65" i="1"/>
  <c r="AD62" i="1"/>
  <c r="AG62" i="1"/>
  <c r="F68" i="1"/>
  <c r="G68" i="1" s="1"/>
  <c r="D69" i="1"/>
  <c r="Z62" i="1"/>
  <c r="Y62" i="1"/>
  <c r="X62" i="1"/>
  <c r="X63" i="1"/>
  <c r="J67" i="1"/>
  <c r="H67" i="1"/>
  <c r="I67" i="1"/>
  <c r="P67" i="1"/>
  <c r="Q67" i="1" s="1"/>
  <c r="R64" i="1"/>
  <c r="S64" i="1"/>
  <c r="W65" i="1"/>
  <c r="AA65" i="1"/>
  <c r="AB65" i="1" s="1"/>
  <c r="Y63" i="1"/>
  <c r="T66" i="1"/>
  <c r="U66" i="1" s="1"/>
  <c r="AE63" i="1"/>
  <c r="AF63" i="1" s="1"/>
  <c r="K66" i="1"/>
  <c r="M66" i="1" s="1"/>
  <c r="N66" i="1" s="1"/>
  <c r="AG63" i="1"/>
  <c r="L66" i="1" l="1"/>
  <c r="O66" i="1" s="1"/>
  <c r="R66" i="1" s="1"/>
  <c r="AE62" i="1"/>
  <c r="AF62" i="1" s="1"/>
  <c r="T67" i="1"/>
  <c r="U67" i="1" s="1"/>
  <c r="F69" i="1"/>
  <c r="G69" i="1" s="1"/>
  <c r="D70" i="1"/>
  <c r="V65" i="1"/>
  <c r="Z65" i="1" s="1"/>
  <c r="AC65" i="1"/>
  <c r="AD65" i="1" s="1"/>
  <c r="V64" i="1"/>
  <c r="AC64" i="1"/>
  <c r="AA66" i="1"/>
  <c r="AB66" i="1" s="1"/>
  <c r="W66" i="1"/>
  <c r="K67" i="1"/>
  <c r="L67" i="1" s="1"/>
  <c r="O67" i="1" s="1"/>
  <c r="J68" i="1"/>
  <c r="I68" i="1"/>
  <c r="H68" i="1"/>
  <c r="P68" i="1"/>
  <c r="Q68" i="1" s="1"/>
  <c r="S66" i="1" l="1"/>
  <c r="M67" i="1"/>
  <c r="N67" i="1" s="1"/>
  <c r="X65" i="1"/>
  <c r="R67" i="1"/>
  <c r="S67" i="1"/>
  <c r="F70" i="1"/>
  <c r="G70" i="1" s="1"/>
  <c r="D71" i="1"/>
  <c r="Z64" i="1"/>
  <c r="Y64" i="1"/>
  <c r="X64" i="1"/>
  <c r="J69" i="1"/>
  <c r="P69" i="1"/>
  <c r="Q69" i="1" s="1"/>
  <c r="I69" i="1"/>
  <c r="H69" i="1"/>
  <c r="V66" i="1"/>
  <c r="Z66" i="1" s="1"/>
  <c r="AC66" i="1"/>
  <c r="AD66" i="1" s="1"/>
  <c r="AD64" i="1"/>
  <c r="AG64" i="1"/>
  <c r="K68" i="1"/>
  <c r="M68" i="1" s="1"/>
  <c r="N68" i="1" s="1"/>
  <c r="Y66" i="1"/>
  <c r="AE65" i="1"/>
  <c r="AF65" i="1" s="1"/>
  <c r="T68" i="1"/>
  <c r="U68" i="1" s="1"/>
  <c r="W67" i="1"/>
  <c r="AA67" i="1"/>
  <c r="AB67" i="1" s="1"/>
  <c r="Y65" i="1"/>
  <c r="AG65" i="1"/>
  <c r="L68" i="1" l="1"/>
  <c r="O68" i="1" s="1"/>
  <c r="F71" i="1"/>
  <c r="G71" i="1" s="1"/>
  <c r="D72" i="1"/>
  <c r="J70" i="1"/>
  <c r="P70" i="1"/>
  <c r="Q70" i="1" s="1"/>
  <c r="I70" i="1"/>
  <c r="H70" i="1"/>
  <c r="AA68" i="1"/>
  <c r="AB68" i="1" s="1"/>
  <c r="W68" i="1"/>
  <c r="X66" i="1"/>
  <c r="AG66" i="1"/>
  <c r="AE64" i="1"/>
  <c r="AF64" i="1" s="1"/>
  <c r="K69" i="1"/>
  <c r="M69" i="1" s="1"/>
  <c r="N69" i="1" s="1"/>
  <c r="V67" i="1"/>
  <c r="Z67" i="1" s="1"/>
  <c r="AC67" i="1"/>
  <c r="AD67" i="1" s="1"/>
  <c r="AE66" i="1"/>
  <c r="AF66" i="1" s="1"/>
  <c r="T69" i="1"/>
  <c r="U69" i="1" s="1"/>
  <c r="L69" i="1" l="1"/>
  <c r="O69" i="1" s="1"/>
  <c r="R69" i="1" s="1"/>
  <c r="S69" i="1"/>
  <c r="R68" i="1"/>
  <c r="S68" i="1"/>
  <c r="V68" i="1" s="1"/>
  <c r="Z68" i="1" s="1"/>
  <c r="D73" i="1"/>
  <c r="F72" i="1"/>
  <c r="G72" i="1" s="1"/>
  <c r="V69" i="1"/>
  <c r="Z69" i="1" s="1"/>
  <c r="J71" i="1"/>
  <c r="P71" i="1"/>
  <c r="Q71" i="1" s="1"/>
  <c r="I71" i="1"/>
  <c r="H71" i="1"/>
  <c r="W69" i="1"/>
  <c r="AA69" i="1"/>
  <c r="AB69" i="1" s="1"/>
  <c r="K70" i="1"/>
  <c r="L70" i="1" s="1"/>
  <c r="O70" i="1" s="1"/>
  <c r="Y67" i="1"/>
  <c r="AE67" i="1"/>
  <c r="AF67" i="1" s="1"/>
  <c r="T70" i="1"/>
  <c r="U70" i="1" s="1"/>
  <c r="X67" i="1"/>
  <c r="AG67" i="1"/>
  <c r="X68" i="1" l="1"/>
  <c r="AC68" i="1"/>
  <c r="Y68" i="1"/>
  <c r="M70" i="1"/>
  <c r="N70" i="1" s="1"/>
  <c r="R70" i="1"/>
  <c r="S70" i="1"/>
  <c r="J72" i="1"/>
  <c r="H72" i="1"/>
  <c r="I72" i="1"/>
  <c r="P72" i="1"/>
  <c r="Q72" i="1" s="1"/>
  <c r="AA70" i="1"/>
  <c r="AB70" i="1" s="1"/>
  <c r="W70" i="1"/>
  <c r="F73" i="1"/>
  <c r="G73" i="1" s="1"/>
  <c r="D74" i="1"/>
  <c r="X69" i="1"/>
  <c r="Y69" i="1"/>
  <c r="K71" i="1"/>
  <c r="M71" i="1" s="1"/>
  <c r="N71" i="1" s="1"/>
  <c r="AC69" i="1"/>
  <c r="AD69" i="1" s="1"/>
  <c r="T71" i="1"/>
  <c r="U71" i="1" s="1"/>
  <c r="AD68" i="1" l="1"/>
  <c r="AE68" i="1" s="1"/>
  <c r="AF68" i="1" s="1"/>
  <c r="AG68" i="1"/>
  <c r="W71" i="1"/>
  <c r="AA71" i="1"/>
  <c r="AB71" i="1" s="1"/>
  <c r="L71" i="1"/>
  <c r="O71" i="1" s="1"/>
  <c r="T72" i="1"/>
  <c r="U72" i="1" s="1"/>
  <c r="J73" i="1"/>
  <c r="H73" i="1"/>
  <c r="I73" i="1"/>
  <c r="P73" i="1"/>
  <c r="Q73" i="1" s="1"/>
  <c r="K72" i="1"/>
  <c r="M72" i="1" s="1"/>
  <c r="N72" i="1" s="1"/>
  <c r="V70" i="1"/>
  <c r="Z70" i="1" s="1"/>
  <c r="AC70" i="1"/>
  <c r="AD70" i="1" s="1"/>
  <c r="AE69" i="1"/>
  <c r="AF69" i="1" s="1"/>
  <c r="AG69" i="1"/>
  <c r="F74" i="1"/>
  <c r="G74" i="1" s="1"/>
  <c r="D75" i="1"/>
  <c r="X70" i="1" l="1"/>
  <c r="Y70" i="1"/>
  <c r="T73" i="1"/>
  <c r="U73" i="1" s="1"/>
  <c r="W72" i="1"/>
  <c r="AA72" i="1"/>
  <c r="AB72" i="1" s="1"/>
  <c r="F75" i="1"/>
  <c r="G75" i="1" s="1"/>
  <c r="D76" i="1"/>
  <c r="L72" i="1"/>
  <c r="O72" i="1" s="1"/>
  <c r="J74" i="1"/>
  <c r="I74" i="1"/>
  <c r="H74" i="1"/>
  <c r="P74" i="1"/>
  <c r="Q74" i="1" s="1"/>
  <c r="K73" i="1"/>
  <c r="M73" i="1" s="1"/>
  <c r="N73" i="1" s="1"/>
  <c r="AE70" i="1"/>
  <c r="AF70" i="1" s="1"/>
  <c r="R71" i="1"/>
  <c r="S71" i="1"/>
  <c r="AG70" i="1"/>
  <c r="L73" i="1" l="1"/>
  <c r="O73" i="1" s="1"/>
  <c r="R73" i="1" s="1"/>
  <c r="S73" i="1"/>
  <c r="W73" i="1"/>
  <c r="AA73" i="1"/>
  <c r="AB73" i="1" s="1"/>
  <c r="R72" i="1"/>
  <c r="S72" i="1"/>
  <c r="T74" i="1"/>
  <c r="U74" i="1" s="1"/>
  <c r="V71" i="1"/>
  <c r="AC71" i="1"/>
  <c r="F76" i="1"/>
  <c r="G76" i="1" s="1"/>
  <c r="D77" i="1"/>
  <c r="K74" i="1"/>
  <c r="L74" i="1" s="1"/>
  <c r="O74" i="1" s="1"/>
  <c r="J75" i="1"/>
  <c r="I75" i="1"/>
  <c r="P75" i="1"/>
  <c r="Q75" i="1" s="1"/>
  <c r="H75" i="1"/>
  <c r="R74" i="1" l="1"/>
  <c r="S74" i="1"/>
  <c r="AD71" i="1"/>
  <c r="AG71" i="1"/>
  <c r="T75" i="1"/>
  <c r="U75" i="1" s="1"/>
  <c r="M74" i="1"/>
  <c r="N74" i="1" s="1"/>
  <c r="Z71" i="1"/>
  <c r="X71" i="1"/>
  <c r="Y71" i="1"/>
  <c r="K75" i="1"/>
  <c r="L75" i="1" s="1"/>
  <c r="O75" i="1" s="1"/>
  <c r="D78" i="1"/>
  <c r="F77" i="1"/>
  <c r="G77" i="1" s="1"/>
  <c r="V72" i="1"/>
  <c r="AC72" i="1"/>
  <c r="V73" i="1"/>
  <c r="Z73" i="1" s="1"/>
  <c r="AC73" i="1"/>
  <c r="AD73" i="1" s="1"/>
  <c r="J76" i="1"/>
  <c r="I76" i="1"/>
  <c r="H76" i="1"/>
  <c r="P76" i="1"/>
  <c r="Q76" i="1" s="1"/>
  <c r="W74" i="1"/>
  <c r="AA74" i="1"/>
  <c r="AB74" i="1" s="1"/>
  <c r="M75" i="1" l="1"/>
  <c r="N75" i="1" s="1"/>
  <c r="X73" i="1"/>
  <c r="R75" i="1"/>
  <c r="S75" i="1"/>
  <c r="AD72" i="1"/>
  <c r="AG72" i="1"/>
  <c r="Z72" i="1"/>
  <c r="Y72" i="1"/>
  <c r="X72" i="1"/>
  <c r="AE71" i="1"/>
  <c r="AF71" i="1" s="1"/>
  <c r="AE73" i="1"/>
  <c r="AF73" i="1" s="1"/>
  <c r="J77" i="1"/>
  <c r="H77" i="1"/>
  <c r="I77" i="1"/>
  <c r="P77" i="1"/>
  <c r="Q77" i="1" s="1"/>
  <c r="AA75" i="1"/>
  <c r="AB75" i="1" s="1"/>
  <c r="W75" i="1"/>
  <c r="V74" i="1"/>
  <c r="Z74" i="1" s="1"/>
  <c r="AC74" i="1"/>
  <c r="AD74" i="1" s="1"/>
  <c r="T76" i="1"/>
  <c r="U76" i="1" s="1"/>
  <c r="K76" i="1"/>
  <c r="M76" i="1" s="1"/>
  <c r="N76" i="1" s="1"/>
  <c r="F78" i="1"/>
  <c r="G78" i="1" s="1"/>
  <c r="D79" i="1"/>
  <c r="Y73" i="1"/>
  <c r="AG73" i="1"/>
  <c r="AG74" i="1" l="1"/>
  <c r="J78" i="1"/>
  <c r="I78" i="1"/>
  <c r="H78" i="1"/>
  <c r="P78" i="1"/>
  <c r="Q78" i="1" s="1"/>
  <c r="L76" i="1"/>
  <c r="O76" i="1" s="1"/>
  <c r="Y74" i="1"/>
  <c r="AE72" i="1"/>
  <c r="AF72" i="1" s="1"/>
  <c r="W76" i="1"/>
  <c r="AA76" i="1"/>
  <c r="AB76" i="1" s="1"/>
  <c r="X74" i="1"/>
  <c r="F79" i="1"/>
  <c r="G79" i="1" s="1"/>
  <c r="D80" i="1"/>
  <c r="AE74" i="1"/>
  <c r="AF74" i="1" s="1"/>
  <c r="T77" i="1"/>
  <c r="U77" i="1" s="1"/>
  <c r="V75" i="1"/>
  <c r="Z75" i="1" s="1"/>
  <c r="AC75" i="1"/>
  <c r="AD75" i="1" s="1"/>
  <c r="K77" i="1"/>
  <c r="M77" i="1" s="1"/>
  <c r="N77" i="1" s="1"/>
  <c r="L77" i="1" l="1"/>
  <c r="O77" i="1" s="1"/>
  <c r="T78" i="1"/>
  <c r="U78" i="1" s="1"/>
  <c r="Y75" i="1"/>
  <c r="AE75" i="1"/>
  <c r="AF75" i="1" s="1"/>
  <c r="AA77" i="1"/>
  <c r="AB77" i="1" s="1"/>
  <c r="W77" i="1"/>
  <c r="F80" i="1"/>
  <c r="G80" i="1" s="1"/>
  <c r="D81" i="1"/>
  <c r="AG75" i="1"/>
  <c r="X75" i="1"/>
  <c r="K78" i="1"/>
  <c r="M78" i="1" s="1"/>
  <c r="N78" i="1" s="1"/>
  <c r="J79" i="1"/>
  <c r="I79" i="1"/>
  <c r="H79" i="1"/>
  <c r="P79" i="1"/>
  <c r="Q79" i="1" s="1"/>
  <c r="R76" i="1"/>
  <c r="S76" i="1"/>
  <c r="J80" i="1" l="1"/>
  <c r="P80" i="1"/>
  <c r="Q80" i="1" s="1"/>
  <c r="H80" i="1"/>
  <c r="I80" i="1"/>
  <c r="W78" i="1"/>
  <c r="AA78" i="1"/>
  <c r="AB78" i="1" s="1"/>
  <c r="L78" i="1"/>
  <c r="O78" i="1" s="1"/>
  <c r="R77" i="1"/>
  <c r="S77" i="1"/>
  <c r="V76" i="1"/>
  <c r="AC76" i="1"/>
  <c r="K79" i="1"/>
  <c r="M79" i="1" s="1"/>
  <c r="N79" i="1" s="1"/>
  <c r="T79" i="1"/>
  <c r="U79" i="1" s="1"/>
  <c r="F81" i="1"/>
  <c r="G81" i="1" s="1"/>
  <c r="D82" i="1"/>
  <c r="V77" i="1" l="1"/>
  <c r="AC77" i="1"/>
  <c r="K80" i="1"/>
  <c r="M80" i="1" s="1"/>
  <c r="N80" i="1" s="1"/>
  <c r="L79" i="1"/>
  <c r="O79" i="1" s="1"/>
  <c r="W79" i="1"/>
  <c r="AA79" i="1"/>
  <c r="AB79" i="1" s="1"/>
  <c r="Z76" i="1"/>
  <c r="Y76" i="1"/>
  <c r="X76" i="1"/>
  <c r="T80" i="1"/>
  <c r="U80" i="1" s="1"/>
  <c r="AD76" i="1"/>
  <c r="AG76" i="1"/>
  <c r="D83" i="1"/>
  <c r="F82" i="1"/>
  <c r="G82" i="1" s="1"/>
  <c r="R78" i="1"/>
  <c r="S78" i="1"/>
  <c r="J81" i="1"/>
  <c r="P81" i="1"/>
  <c r="Q81" i="1" s="1"/>
  <c r="H81" i="1"/>
  <c r="I81" i="1"/>
  <c r="L80" i="1" l="1"/>
  <c r="O80" i="1" s="1"/>
  <c r="K81" i="1"/>
  <c r="M81" i="1" s="1"/>
  <c r="N81" i="1" s="1"/>
  <c r="V78" i="1"/>
  <c r="AC78" i="1"/>
  <c r="AE76" i="1"/>
  <c r="AF76" i="1" s="1"/>
  <c r="J82" i="1"/>
  <c r="H82" i="1"/>
  <c r="I82" i="1"/>
  <c r="P82" i="1"/>
  <c r="Q82" i="1" s="1"/>
  <c r="AD77" i="1"/>
  <c r="AG77" i="1"/>
  <c r="T81" i="1"/>
  <c r="U81" i="1" s="1"/>
  <c r="F83" i="1"/>
  <c r="G83" i="1" s="1"/>
  <c r="D84" i="1"/>
  <c r="W80" i="1"/>
  <c r="AA80" i="1"/>
  <c r="AB80" i="1" s="1"/>
  <c r="R79" i="1"/>
  <c r="S79" i="1"/>
  <c r="Z77" i="1"/>
  <c r="X77" i="1"/>
  <c r="Y77" i="1"/>
  <c r="L81" i="1" l="1"/>
  <c r="O81" i="1" s="1"/>
  <c r="R80" i="1"/>
  <c r="S80" i="1"/>
  <c r="AD78" i="1"/>
  <c r="AG78" i="1"/>
  <c r="W81" i="1"/>
  <c r="AA81" i="1"/>
  <c r="AB81" i="1" s="1"/>
  <c r="Z78" i="1"/>
  <c r="Y78" i="1"/>
  <c r="X78" i="1"/>
  <c r="T82" i="1"/>
  <c r="U82" i="1" s="1"/>
  <c r="V79" i="1"/>
  <c r="AC79" i="1"/>
  <c r="F84" i="1"/>
  <c r="G84" i="1" s="1"/>
  <c r="D85" i="1"/>
  <c r="J83" i="1"/>
  <c r="H83" i="1"/>
  <c r="P83" i="1"/>
  <c r="Q83" i="1" s="1"/>
  <c r="I83" i="1"/>
  <c r="AE77" i="1"/>
  <c r="AF77" i="1" s="1"/>
  <c r="K82" i="1"/>
  <c r="M82" i="1" s="1"/>
  <c r="N82" i="1" s="1"/>
  <c r="R81" i="1" l="1"/>
  <c r="S81" i="1"/>
  <c r="V81" i="1" s="1"/>
  <c r="Z81" i="1" s="1"/>
  <c r="AC80" i="1"/>
  <c r="V80" i="1"/>
  <c r="T83" i="1"/>
  <c r="U83" i="1" s="1"/>
  <c r="I84" i="1"/>
  <c r="H84" i="1"/>
  <c r="J84" i="1"/>
  <c r="P84" i="1"/>
  <c r="Q84" i="1" s="1"/>
  <c r="W82" i="1"/>
  <c r="AA82" i="1"/>
  <c r="AB82" i="1" s="1"/>
  <c r="AE78" i="1"/>
  <c r="AF78" i="1" s="1"/>
  <c r="AD79" i="1"/>
  <c r="AG79" i="1"/>
  <c r="L82" i="1"/>
  <c r="O82" i="1" s="1"/>
  <c r="Z79" i="1"/>
  <c r="Y79" i="1"/>
  <c r="X79" i="1"/>
  <c r="X81" i="1"/>
  <c r="Y81" i="1"/>
  <c r="K83" i="1"/>
  <c r="M83" i="1" s="1"/>
  <c r="N83" i="1" s="1"/>
  <c r="F85" i="1"/>
  <c r="G85" i="1" s="1"/>
  <c r="D86" i="1"/>
  <c r="AC81" i="1" l="1"/>
  <c r="Z80" i="1"/>
  <c r="X80" i="1"/>
  <c r="Y80" i="1"/>
  <c r="AD80" i="1"/>
  <c r="AE80" i="1" s="1"/>
  <c r="AF80" i="1" s="1"/>
  <c r="AG80" i="1"/>
  <c r="F86" i="1"/>
  <c r="G86" i="1" s="1"/>
  <c r="D87" i="1"/>
  <c r="R82" i="1"/>
  <c r="S82" i="1"/>
  <c r="T84" i="1"/>
  <c r="U84" i="1" s="1"/>
  <c r="W83" i="1"/>
  <c r="AA83" i="1"/>
  <c r="AB83" i="1" s="1"/>
  <c r="J85" i="1"/>
  <c r="P85" i="1"/>
  <c r="Q85" i="1" s="1"/>
  <c r="I85" i="1"/>
  <c r="H85" i="1"/>
  <c r="L83" i="1"/>
  <c r="O83" i="1" s="1"/>
  <c r="AE79" i="1"/>
  <c r="AF79" i="1" s="1"/>
  <c r="K84" i="1"/>
  <c r="M84" i="1" s="1"/>
  <c r="N84" i="1" s="1"/>
  <c r="AD81" i="1" l="1"/>
  <c r="AE81" i="1" s="1"/>
  <c r="AF81" i="1" s="1"/>
  <c r="AG81" i="1"/>
  <c r="L84" i="1"/>
  <c r="O84" i="1" s="1"/>
  <c r="K85" i="1"/>
  <c r="M85" i="1" s="1"/>
  <c r="N85" i="1" s="1"/>
  <c r="V82" i="1"/>
  <c r="AC82" i="1"/>
  <c r="T85" i="1"/>
  <c r="U85" i="1" s="1"/>
  <c r="R83" i="1"/>
  <c r="S83" i="1"/>
  <c r="F87" i="1"/>
  <c r="G87" i="1" s="1"/>
  <c r="D88" i="1"/>
  <c r="W84" i="1"/>
  <c r="AA84" i="1"/>
  <c r="AB84" i="1" s="1"/>
  <c r="J86" i="1"/>
  <c r="I86" i="1"/>
  <c r="H86" i="1"/>
  <c r="P86" i="1"/>
  <c r="Q86" i="1" s="1"/>
  <c r="L85" i="1" l="1"/>
  <c r="O85" i="1" s="1"/>
  <c r="R85" i="1" s="1"/>
  <c r="K86" i="1"/>
  <c r="M86" i="1" s="1"/>
  <c r="N86" i="1" s="1"/>
  <c r="W85" i="1"/>
  <c r="AA85" i="1"/>
  <c r="AB85" i="1" s="1"/>
  <c r="V83" i="1"/>
  <c r="AC83" i="1"/>
  <c r="AD82" i="1"/>
  <c r="AG82" i="1"/>
  <c r="D89" i="1"/>
  <c r="F88" i="1"/>
  <c r="G88" i="1" s="1"/>
  <c r="Z82" i="1"/>
  <c r="X82" i="1"/>
  <c r="Y82" i="1"/>
  <c r="T86" i="1"/>
  <c r="U86" i="1" s="1"/>
  <c r="J87" i="1"/>
  <c r="P87" i="1"/>
  <c r="Q87" i="1" s="1"/>
  <c r="I87" i="1"/>
  <c r="H87" i="1"/>
  <c r="S85" i="1"/>
  <c r="R84" i="1"/>
  <c r="S84" i="1"/>
  <c r="L86" i="1" l="1"/>
  <c r="O86" i="1" s="1"/>
  <c r="R86" i="1" s="1"/>
  <c r="W86" i="1"/>
  <c r="AA86" i="1"/>
  <c r="AB86" i="1" s="1"/>
  <c r="J88" i="1"/>
  <c r="H88" i="1"/>
  <c r="I88" i="1"/>
  <c r="P88" i="1"/>
  <c r="Q88" i="1" s="1"/>
  <c r="V84" i="1"/>
  <c r="AC84" i="1"/>
  <c r="K87" i="1"/>
  <c r="L87" i="1" s="1"/>
  <c r="O87" i="1" s="1"/>
  <c r="F89" i="1"/>
  <c r="G89" i="1" s="1"/>
  <c r="D90" i="1"/>
  <c r="AE82" i="1"/>
  <c r="AF82" i="1" s="1"/>
  <c r="AD83" i="1"/>
  <c r="AG83" i="1"/>
  <c r="T87" i="1"/>
  <c r="U87" i="1" s="1"/>
  <c r="V85" i="1"/>
  <c r="Z85" i="1" s="1"/>
  <c r="AC85" i="1"/>
  <c r="AD85" i="1" s="1"/>
  <c r="S86" i="1"/>
  <c r="Z83" i="1"/>
  <c r="Y83" i="1"/>
  <c r="X83" i="1"/>
  <c r="M87" i="1" l="1"/>
  <c r="N87" i="1" s="1"/>
  <c r="Y85" i="1"/>
  <c r="R87" i="1"/>
  <c r="S87" i="1"/>
  <c r="AE85" i="1"/>
  <c r="AF85" i="1" s="1"/>
  <c r="T88" i="1"/>
  <c r="U88" i="1" s="1"/>
  <c r="AE83" i="1"/>
  <c r="AF83" i="1" s="1"/>
  <c r="K88" i="1"/>
  <c r="M88" i="1" s="1"/>
  <c r="N88" i="1" s="1"/>
  <c r="AG85" i="1"/>
  <c r="V86" i="1"/>
  <c r="Z86" i="1" s="1"/>
  <c r="AC86" i="1"/>
  <c r="AD86" i="1" s="1"/>
  <c r="F90" i="1"/>
  <c r="G90" i="1" s="1"/>
  <c r="D91" i="1"/>
  <c r="AD84" i="1"/>
  <c r="AG84" i="1"/>
  <c r="W87" i="1"/>
  <c r="AA87" i="1"/>
  <c r="AB87" i="1" s="1"/>
  <c r="X85" i="1"/>
  <c r="J89" i="1"/>
  <c r="I89" i="1"/>
  <c r="P89" i="1"/>
  <c r="Q89" i="1" s="1"/>
  <c r="H89" i="1"/>
  <c r="Z84" i="1"/>
  <c r="Y84" i="1"/>
  <c r="X84" i="1"/>
  <c r="X86" i="1"/>
  <c r="K89" i="1" l="1"/>
  <c r="M89" i="1" s="1"/>
  <c r="N89" i="1" s="1"/>
  <c r="AG86" i="1"/>
  <c r="F91" i="1"/>
  <c r="G91" i="1" s="1"/>
  <c r="D92" i="1"/>
  <c r="T89" i="1"/>
  <c r="U89" i="1" s="1"/>
  <c r="AE84" i="1"/>
  <c r="AF84" i="1" s="1"/>
  <c r="Y86" i="1"/>
  <c r="L88" i="1"/>
  <c r="O88" i="1" s="1"/>
  <c r="J90" i="1"/>
  <c r="P90" i="1"/>
  <c r="Q90" i="1" s="1"/>
  <c r="H90" i="1"/>
  <c r="I90" i="1"/>
  <c r="V87" i="1"/>
  <c r="Z87" i="1" s="1"/>
  <c r="AC87" i="1"/>
  <c r="AD87" i="1" s="1"/>
  <c r="AE86" i="1"/>
  <c r="AF86" i="1" s="1"/>
  <c r="AA88" i="1"/>
  <c r="AB88" i="1" s="1"/>
  <c r="W88" i="1"/>
  <c r="L89" i="1" l="1"/>
  <c r="O89" i="1" s="1"/>
  <c r="R89" i="1" s="1"/>
  <c r="K90" i="1"/>
  <c r="M90" i="1" s="1"/>
  <c r="N90" i="1" s="1"/>
  <c r="R88" i="1"/>
  <c r="S88" i="1"/>
  <c r="J91" i="1"/>
  <c r="P91" i="1"/>
  <c r="Q91" i="1" s="1"/>
  <c r="I91" i="1"/>
  <c r="H91" i="1"/>
  <c r="S89" i="1"/>
  <c r="AG87" i="1"/>
  <c r="T90" i="1"/>
  <c r="U90" i="1" s="1"/>
  <c r="W89" i="1"/>
  <c r="AA89" i="1"/>
  <c r="AB89" i="1" s="1"/>
  <c r="Y87" i="1"/>
  <c r="AE87" i="1"/>
  <c r="AF87" i="1" s="1"/>
  <c r="F92" i="1"/>
  <c r="G92" i="1" s="1"/>
  <c r="D93" i="1"/>
  <c r="X87" i="1"/>
  <c r="L90" i="1" l="1"/>
  <c r="O90" i="1" s="1"/>
  <c r="R90" i="1" s="1"/>
  <c r="D94" i="1"/>
  <c r="F93" i="1"/>
  <c r="G93" i="1" s="1"/>
  <c r="AA90" i="1"/>
  <c r="AB90" i="1" s="1"/>
  <c r="W90" i="1"/>
  <c r="J92" i="1"/>
  <c r="P92" i="1"/>
  <c r="Q92" i="1" s="1"/>
  <c r="I92" i="1"/>
  <c r="H92" i="1"/>
  <c r="S90" i="1"/>
  <c r="V88" i="1"/>
  <c r="AC88" i="1"/>
  <c r="K91" i="1"/>
  <c r="L91" i="1" s="1"/>
  <c r="O91" i="1" s="1"/>
  <c r="V89" i="1"/>
  <c r="Z89" i="1" s="1"/>
  <c r="AC89" i="1"/>
  <c r="AD89" i="1" s="1"/>
  <c r="T91" i="1"/>
  <c r="U91" i="1" s="1"/>
  <c r="M91" i="1" l="1"/>
  <c r="N91" i="1" s="1"/>
  <c r="R91" i="1"/>
  <c r="S91" i="1"/>
  <c r="Z88" i="1"/>
  <c r="Y88" i="1"/>
  <c r="X88" i="1"/>
  <c r="K92" i="1"/>
  <c r="M92" i="1" s="1"/>
  <c r="N92" i="1" s="1"/>
  <c r="AE89" i="1"/>
  <c r="AF89" i="1" s="1"/>
  <c r="T92" i="1"/>
  <c r="U92" i="1" s="1"/>
  <c r="Y89" i="1"/>
  <c r="AG89" i="1"/>
  <c r="V90" i="1"/>
  <c r="Z90" i="1" s="1"/>
  <c r="AC90" i="1"/>
  <c r="AD90" i="1" s="1"/>
  <c r="J93" i="1"/>
  <c r="H93" i="1"/>
  <c r="I93" i="1"/>
  <c r="P93" i="1"/>
  <c r="Q93" i="1" s="1"/>
  <c r="W91" i="1"/>
  <c r="AA91" i="1"/>
  <c r="AB91" i="1" s="1"/>
  <c r="X89" i="1"/>
  <c r="AD88" i="1"/>
  <c r="AG88" i="1"/>
  <c r="F94" i="1"/>
  <c r="G94" i="1" s="1"/>
  <c r="D95" i="1"/>
  <c r="L92" i="1" l="1"/>
  <c r="O92" i="1" s="1"/>
  <c r="R92" i="1" s="1"/>
  <c r="X90" i="1"/>
  <c r="K93" i="1"/>
  <c r="L93" i="1" s="1"/>
  <c r="O93" i="1" s="1"/>
  <c r="AE90" i="1"/>
  <c r="AF90" i="1" s="1"/>
  <c r="S92" i="1"/>
  <c r="AG90" i="1"/>
  <c r="F95" i="1"/>
  <c r="G95" i="1" s="1"/>
  <c r="D96" i="1"/>
  <c r="AA92" i="1"/>
  <c r="AB92" i="1" s="1"/>
  <c r="W92" i="1"/>
  <c r="J94" i="1"/>
  <c r="P94" i="1"/>
  <c r="Q94" i="1" s="1"/>
  <c r="H94" i="1"/>
  <c r="I94" i="1"/>
  <c r="V91" i="1"/>
  <c r="Z91" i="1" s="1"/>
  <c r="AC91" i="1"/>
  <c r="AD91" i="1" s="1"/>
  <c r="Y90" i="1"/>
  <c r="AE88" i="1"/>
  <c r="AF88" i="1" s="1"/>
  <c r="T93" i="1"/>
  <c r="U93" i="1" s="1"/>
  <c r="R93" i="1" l="1"/>
  <c r="S93" i="1"/>
  <c r="V93" i="1" s="1"/>
  <c r="Z93" i="1" s="1"/>
  <c r="M93" i="1"/>
  <c r="N93" i="1" s="1"/>
  <c r="Y91" i="1"/>
  <c r="T94" i="1"/>
  <c r="U94" i="1" s="1"/>
  <c r="AE91" i="1"/>
  <c r="AF91" i="1" s="1"/>
  <c r="W93" i="1"/>
  <c r="AA93" i="1"/>
  <c r="AB93" i="1" s="1"/>
  <c r="V92" i="1"/>
  <c r="Z92" i="1" s="1"/>
  <c r="AC92" i="1"/>
  <c r="AD92" i="1" s="1"/>
  <c r="F96" i="1"/>
  <c r="G96" i="1" s="1"/>
  <c r="D97" i="1"/>
  <c r="X91" i="1"/>
  <c r="K94" i="1"/>
  <c r="L94" i="1" s="1"/>
  <c r="O94" i="1" s="1"/>
  <c r="J95" i="1"/>
  <c r="I95" i="1"/>
  <c r="H95" i="1"/>
  <c r="P95" i="1"/>
  <c r="Q95" i="1" s="1"/>
  <c r="AG91" i="1"/>
  <c r="M94" i="1" l="1"/>
  <c r="N94" i="1" s="1"/>
  <c r="Y92" i="1"/>
  <c r="X92" i="1"/>
  <c r="R94" i="1"/>
  <c r="S94" i="1"/>
  <c r="AG92" i="1"/>
  <c r="F97" i="1"/>
  <c r="G97" i="1" s="1"/>
  <c r="D98" i="1"/>
  <c r="X93" i="1"/>
  <c r="Y93" i="1"/>
  <c r="T95" i="1"/>
  <c r="U95" i="1" s="1"/>
  <c r="J96" i="1"/>
  <c r="H96" i="1"/>
  <c r="P96" i="1"/>
  <c r="Q96" i="1" s="1"/>
  <c r="I96" i="1"/>
  <c r="W94" i="1"/>
  <c r="AA94" i="1"/>
  <c r="AB94" i="1" s="1"/>
  <c r="AE92" i="1"/>
  <c r="AF92" i="1" s="1"/>
  <c r="K95" i="1"/>
  <c r="L95" i="1" s="1"/>
  <c r="O95" i="1" s="1"/>
  <c r="AC93" i="1"/>
  <c r="AD93" i="1" s="1"/>
  <c r="R95" i="1" l="1"/>
  <c r="S95" i="1"/>
  <c r="AA95" i="1"/>
  <c r="AB95" i="1" s="1"/>
  <c r="W95" i="1"/>
  <c r="D99" i="1"/>
  <c r="F98" i="1"/>
  <c r="G98" i="1" s="1"/>
  <c r="AG93" i="1"/>
  <c r="K96" i="1"/>
  <c r="M96" i="1" s="1"/>
  <c r="N96" i="1" s="1"/>
  <c r="T96" i="1"/>
  <c r="U96" i="1" s="1"/>
  <c r="J97" i="1"/>
  <c r="I97" i="1"/>
  <c r="P97" i="1"/>
  <c r="Q97" i="1" s="1"/>
  <c r="H97" i="1"/>
  <c r="V94" i="1"/>
  <c r="Z94" i="1" s="1"/>
  <c r="AC94" i="1"/>
  <c r="AD94" i="1" s="1"/>
  <c r="AE93" i="1"/>
  <c r="AF93" i="1" s="1"/>
  <c r="M95" i="1"/>
  <c r="N95" i="1" s="1"/>
  <c r="L96" i="1" l="1"/>
  <c r="O96" i="1" s="1"/>
  <c r="R96" i="1" s="1"/>
  <c r="S96" i="1"/>
  <c r="Y94" i="1"/>
  <c r="AG94" i="1"/>
  <c r="X94" i="1"/>
  <c r="V96" i="1"/>
  <c r="Z96" i="1" s="1"/>
  <c r="W96" i="1"/>
  <c r="AA96" i="1"/>
  <c r="AB96" i="1" s="1"/>
  <c r="AC96" i="1" s="1"/>
  <c r="AD96" i="1" s="1"/>
  <c r="J98" i="1"/>
  <c r="I98" i="1"/>
  <c r="H98" i="1"/>
  <c r="P98" i="1"/>
  <c r="Q98" i="1" s="1"/>
  <c r="T97" i="1"/>
  <c r="U97" i="1" s="1"/>
  <c r="AE94" i="1"/>
  <c r="AF94" i="1" s="1"/>
  <c r="K97" i="1"/>
  <c r="L97" i="1" s="1"/>
  <c r="O97" i="1" s="1"/>
  <c r="F99" i="1"/>
  <c r="G99" i="1" s="1"/>
  <c r="D100" i="1"/>
  <c r="V95" i="1"/>
  <c r="Z95" i="1" s="1"/>
  <c r="AC95" i="1"/>
  <c r="AD95" i="1" s="1"/>
  <c r="R97" i="1" l="1"/>
  <c r="S97" i="1"/>
  <c r="AE96" i="1"/>
  <c r="AF96" i="1" s="1"/>
  <c r="AE95" i="1"/>
  <c r="AF95" i="1" s="1"/>
  <c r="X96" i="1"/>
  <c r="Y96" i="1"/>
  <c r="M97" i="1"/>
  <c r="N97" i="1" s="1"/>
  <c r="AG95" i="1"/>
  <c r="J99" i="1"/>
  <c r="I99" i="1"/>
  <c r="P99" i="1"/>
  <c r="Q99" i="1" s="1"/>
  <c r="H99" i="1"/>
  <c r="X95" i="1"/>
  <c r="W97" i="1"/>
  <c r="AA97" i="1"/>
  <c r="AB97" i="1" s="1"/>
  <c r="K98" i="1"/>
  <c r="L98" i="1" s="1"/>
  <c r="O98" i="1" s="1"/>
  <c r="Y95" i="1"/>
  <c r="F100" i="1"/>
  <c r="G100" i="1" s="1"/>
  <c r="D101" i="1"/>
  <c r="T98" i="1"/>
  <c r="U98" i="1" s="1"/>
  <c r="AG96" i="1"/>
  <c r="R98" i="1" l="1"/>
  <c r="S98" i="1"/>
  <c r="W98" i="1"/>
  <c r="AA98" i="1"/>
  <c r="AB98" i="1" s="1"/>
  <c r="M98" i="1"/>
  <c r="N98" i="1" s="1"/>
  <c r="F101" i="1"/>
  <c r="G101" i="1" s="1"/>
  <c r="D102" i="1"/>
  <c r="V97" i="1"/>
  <c r="Z97" i="1" s="1"/>
  <c r="AC97" i="1"/>
  <c r="AD97" i="1" s="1"/>
  <c r="J100" i="1"/>
  <c r="P100" i="1"/>
  <c r="Q100" i="1" s="1"/>
  <c r="H100" i="1"/>
  <c r="I100" i="1"/>
  <c r="T99" i="1"/>
  <c r="U99" i="1" s="1"/>
  <c r="K99" i="1"/>
  <c r="L99" i="1" s="1"/>
  <c r="O99" i="1" s="1"/>
  <c r="X97" i="1" l="1"/>
  <c r="Y97" i="1"/>
  <c r="R99" i="1"/>
  <c r="S99" i="1"/>
  <c r="AE97" i="1"/>
  <c r="AF97" i="1" s="1"/>
  <c r="F102" i="1"/>
  <c r="G102" i="1" s="1"/>
  <c r="D103" i="1"/>
  <c r="K100" i="1"/>
  <c r="M100" i="1" s="1"/>
  <c r="N100" i="1" s="1"/>
  <c r="J101" i="1"/>
  <c r="I101" i="1"/>
  <c r="H101" i="1"/>
  <c r="P101" i="1"/>
  <c r="Q101" i="1" s="1"/>
  <c r="M99" i="1"/>
  <c r="N99" i="1" s="1"/>
  <c r="T100" i="1"/>
  <c r="U100" i="1" s="1"/>
  <c r="AG97" i="1"/>
  <c r="V98" i="1"/>
  <c r="Z98" i="1" s="1"/>
  <c r="AC98" i="1"/>
  <c r="AD98" i="1" s="1"/>
  <c r="W99" i="1"/>
  <c r="AA99" i="1"/>
  <c r="AB99" i="1" s="1"/>
  <c r="L100" i="1" l="1"/>
  <c r="O100" i="1" s="1"/>
  <c r="R100" i="1" s="1"/>
  <c r="Y98" i="1"/>
  <c r="K101" i="1"/>
  <c r="L101" i="1" s="1"/>
  <c r="O101" i="1" s="1"/>
  <c r="AG98" i="1"/>
  <c r="AE98" i="1"/>
  <c r="AF98" i="1" s="1"/>
  <c r="W100" i="1"/>
  <c r="AA100" i="1"/>
  <c r="AB100" i="1" s="1"/>
  <c r="X98" i="1"/>
  <c r="F103" i="1"/>
  <c r="G103" i="1" s="1"/>
  <c r="D104" i="1"/>
  <c r="V99" i="1"/>
  <c r="Z99" i="1" s="1"/>
  <c r="AC99" i="1"/>
  <c r="AD99" i="1" s="1"/>
  <c r="T101" i="1"/>
  <c r="U101" i="1" s="1"/>
  <c r="J102" i="1"/>
  <c r="I102" i="1"/>
  <c r="H102" i="1"/>
  <c r="P102" i="1"/>
  <c r="Q102" i="1" s="1"/>
  <c r="S100" i="1" l="1"/>
  <c r="V100" i="1" s="1"/>
  <c r="Z100" i="1" s="1"/>
  <c r="R101" i="1"/>
  <c r="S101" i="1"/>
  <c r="AC100" i="1"/>
  <c r="AD100" i="1" s="1"/>
  <c r="K102" i="1"/>
  <c r="L102" i="1" s="1"/>
  <c r="O102" i="1" s="1"/>
  <c r="AG99" i="1"/>
  <c r="J103" i="1"/>
  <c r="I103" i="1"/>
  <c r="H103" i="1"/>
  <c r="P103" i="1"/>
  <c r="Q103" i="1" s="1"/>
  <c r="M101" i="1"/>
  <c r="N101" i="1" s="1"/>
  <c r="X99" i="1"/>
  <c r="W101" i="1"/>
  <c r="AA101" i="1"/>
  <c r="AB101" i="1" s="1"/>
  <c r="F104" i="1"/>
  <c r="G104" i="1" s="1"/>
  <c r="D105" i="1"/>
  <c r="Y99" i="1"/>
  <c r="AE99" i="1"/>
  <c r="AF99" i="1" s="1"/>
  <c r="T102" i="1"/>
  <c r="U102" i="1" s="1"/>
  <c r="M102" i="1" l="1"/>
  <c r="N102" i="1" s="1"/>
  <c r="Y100" i="1"/>
  <c r="X100" i="1"/>
  <c r="AG100" i="1"/>
  <c r="R102" i="1"/>
  <c r="S102" i="1"/>
  <c r="J104" i="1"/>
  <c r="H104" i="1"/>
  <c r="P104" i="1"/>
  <c r="Q104" i="1" s="1"/>
  <c r="I104" i="1"/>
  <c r="W102" i="1"/>
  <c r="AA102" i="1"/>
  <c r="AB102" i="1" s="1"/>
  <c r="K103" i="1"/>
  <c r="L103" i="1" s="1"/>
  <c r="O103" i="1" s="1"/>
  <c r="V101" i="1"/>
  <c r="Z101" i="1" s="1"/>
  <c r="AC101" i="1"/>
  <c r="AD101" i="1" s="1"/>
  <c r="F105" i="1"/>
  <c r="G105" i="1" s="1"/>
  <c r="D106" i="1"/>
  <c r="T103" i="1"/>
  <c r="U103" i="1" s="1"/>
  <c r="AE100" i="1"/>
  <c r="AF100" i="1" s="1"/>
  <c r="R103" i="1" l="1"/>
  <c r="S103" i="1"/>
  <c r="M103" i="1"/>
  <c r="N103" i="1" s="1"/>
  <c r="AA103" i="1"/>
  <c r="AB103" i="1" s="1"/>
  <c r="W103" i="1"/>
  <c r="F106" i="1"/>
  <c r="G106" i="1" s="1"/>
  <c r="D107" i="1"/>
  <c r="J105" i="1"/>
  <c r="I105" i="1"/>
  <c r="P105" i="1"/>
  <c r="Q105" i="1" s="1"/>
  <c r="H105" i="1"/>
  <c r="X101" i="1"/>
  <c r="AG101" i="1"/>
  <c r="K104" i="1"/>
  <c r="L104" i="1" s="1"/>
  <c r="O104" i="1" s="1"/>
  <c r="V102" i="1"/>
  <c r="Z102" i="1" s="1"/>
  <c r="AC102" i="1"/>
  <c r="AD102" i="1" s="1"/>
  <c r="AE101" i="1"/>
  <c r="AF101" i="1" s="1"/>
  <c r="Y101" i="1"/>
  <c r="T104" i="1"/>
  <c r="U104" i="1" s="1"/>
  <c r="M104" i="1" l="1"/>
  <c r="N104" i="1" s="1"/>
  <c r="AG102" i="1"/>
  <c r="R104" i="1"/>
  <c r="S104" i="1"/>
  <c r="Y102" i="1"/>
  <c r="W104" i="1"/>
  <c r="AA104" i="1"/>
  <c r="AB104" i="1" s="1"/>
  <c r="F107" i="1"/>
  <c r="G107" i="1" s="1"/>
  <c r="D108" i="1"/>
  <c r="T105" i="1"/>
  <c r="U105" i="1" s="1"/>
  <c r="J106" i="1"/>
  <c r="H106" i="1"/>
  <c r="I106" i="1"/>
  <c r="P106" i="1"/>
  <c r="Q106" i="1" s="1"/>
  <c r="V103" i="1"/>
  <c r="Z103" i="1" s="1"/>
  <c r="AC103" i="1"/>
  <c r="AD103" i="1" s="1"/>
  <c r="AE102" i="1"/>
  <c r="AF102" i="1" s="1"/>
  <c r="K105" i="1"/>
  <c r="L105" i="1" s="1"/>
  <c r="O105" i="1" s="1"/>
  <c r="X102" i="1"/>
  <c r="M105" i="1" l="1"/>
  <c r="N105" i="1" s="1"/>
  <c r="R105" i="1"/>
  <c r="S105" i="1"/>
  <c r="AE103" i="1"/>
  <c r="AF103" i="1" s="1"/>
  <c r="F108" i="1"/>
  <c r="G108" i="1" s="1"/>
  <c r="D109" i="1"/>
  <c r="Y103" i="1"/>
  <c r="J107" i="1"/>
  <c r="H107" i="1"/>
  <c r="P107" i="1"/>
  <c r="Q107" i="1" s="1"/>
  <c r="I107" i="1"/>
  <c r="T106" i="1"/>
  <c r="U106" i="1" s="1"/>
  <c r="V104" i="1"/>
  <c r="Z104" i="1" s="1"/>
  <c r="AC104" i="1"/>
  <c r="AD104" i="1" s="1"/>
  <c r="K106" i="1"/>
  <c r="L106" i="1" s="1"/>
  <c r="O106" i="1" s="1"/>
  <c r="W105" i="1"/>
  <c r="AA105" i="1"/>
  <c r="AB105" i="1" s="1"/>
  <c r="AG103" i="1"/>
  <c r="X103" i="1"/>
  <c r="R106" i="1" l="1"/>
  <c r="S106" i="1"/>
  <c r="AE104" i="1"/>
  <c r="AF104" i="1" s="1"/>
  <c r="Y104" i="1"/>
  <c r="AG104" i="1"/>
  <c r="X104" i="1"/>
  <c r="D110" i="1"/>
  <c r="F109" i="1"/>
  <c r="G109" i="1" s="1"/>
  <c r="M106" i="1"/>
  <c r="N106" i="1" s="1"/>
  <c r="K107" i="1"/>
  <c r="M107" i="1" s="1"/>
  <c r="N107" i="1" s="1"/>
  <c r="J108" i="1"/>
  <c r="I108" i="1"/>
  <c r="H108" i="1"/>
  <c r="P108" i="1"/>
  <c r="Q108" i="1" s="1"/>
  <c r="V105" i="1"/>
  <c r="Z105" i="1" s="1"/>
  <c r="AC105" i="1"/>
  <c r="AD105" i="1" s="1"/>
  <c r="W106" i="1"/>
  <c r="AA106" i="1"/>
  <c r="AB106" i="1" s="1"/>
  <c r="T107" i="1"/>
  <c r="U107" i="1" s="1"/>
  <c r="AG105" i="1" l="1"/>
  <c r="AE105" i="1"/>
  <c r="AF105" i="1" s="1"/>
  <c r="K108" i="1"/>
  <c r="L108" i="1" s="1"/>
  <c r="O108" i="1" s="1"/>
  <c r="J109" i="1"/>
  <c r="P109" i="1"/>
  <c r="Q109" i="1" s="1"/>
  <c r="I109" i="1"/>
  <c r="H109" i="1"/>
  <c r="Y105" i="1"/>
  <c r="L107" i="1"/>
  <c r="O107" i="1" s="1"/>
  <c r="V106" i="1"/>
  <c r="Z106" i="1" s="1"/>
  <c r="AC106" i="1"/>
  <c r="AD106" i="1" s="1"/>
  <c r="W107" i="1"/>
  <c r="AA107" i="1"/>
  <c r="AB107" i="1" s="1"/>
  <c r="T108" i="1"/>
  <c r="U108" i="1" s="1"/>
  <c r="F110" i="1"/>
  <c r="G110" i="1" s="1"/>
  <c r="D111" i="1"/>
  <c r="X105" i="1"/>
  <c r="M108" i="1" l="1"/>
  <c r="N108" i="1" s="1"/>
  <c r="AG106" i="1"/>
  <c r="X106" i="1"/>
  <c r="R108" i="1"/>
  <c r="S108" i="1"/>
  <c r="F111" i="1"/>
  <c r="G111" i="1" s="1"/>
  <c r="D112" i="1"/>
  <c r="K109" i="1"/>
  <c r="M109" i="1" s="1"/>
  <c r="N109" i="1" s="1"/>
  <c r="Y106" i="1"/>
  <c r="R107" i="1"/>
  <c r="S107" i="1"/>
  <c r="J110" i="1"/>
  <c r="I110" i="1"/>
  <c r="H110" i="1"/>
  <c r="P110" i="1"/>
  <c r="Q110" i="1" s="1"/>
  <c r="T109" i="1"/>
  <c r="U109" i="1" s="1"/>
  <c r="AA108" i="1"/>
  <c r="AB108" i="1" s="1"/>
  <c r="W108" i="1"/>
  <c r="AE106" i="1"/>
  <c r="AF106" i="1" s="1"/>
  <c r="L109" i="1"/>
  <c r="O109" i="1" s="1"/>
  <c r="R109" i="1" s="1"/>
  <c r="S109" i="1" l="1"/>
  <c r="K110" i="1"/>
  <c r="M110" i="1" s="1"/>
  <c r="N110" i="1" s="1"/>
  <c r="F112" i="1"/>
  <c r="G112" i="1" s="1"/>
  <c r="D113" i="1"/>
  <c r="J111" i="1"/>
  <c r="H111" i="1"/>
  <c r="I111" i="1"/>
  <c r="P111" i="1"/>
  <c r="Q111" i="1" s="1"/>
  <c r="W109" i="1"/>
  <c r="AA109" i="1"/>
  <c r="AB109" i="1" s="1"/>
  <c r="T110" i="1"/>
  <c r="U110" i="1" s="1"/>
  <c r="V107" i="1"/>
  <c r="AC107" i="1"/>
  <c r="V108" i="1"/>
  <c r="Z108" i="1" s="1"/>
  <c r="AC108" i="1"/>
  <c r="AD108" i="1" s="1"/>
  <c r="L110" i="1" l="1"/>
  <c r="O110" i="1" s="1"/>
  <c r="R110" i="1" s="1"/>
  <c r="S110" i="1"/>
  <c r="X108" i="1"/>
  <c r="Z107" i="1"/>
  <c r="Y107" i="1"/>
  <c r="X107" i="1"/>
  <c r="AE108" i="1"/>
  <c r="AF108" i="1" s="1"/>
  <c r="T111" i="1"/>
  <c r="U111" i="1" s="1"/>
  <c r="W110" i="1"/>
  <c r="AA110" i="1"/>
  <c r="AB110" i="1" s="1"/>
  <c r="K111" i="1"/>
  <c r="L111" i="1" s="1"/>
  <c r="O111" i="1" s="1"/>
  <c r="F113" i="1"/>
  <c r="G113" i="1" s="1"/>
  <c r="D114" i="1"/>
  <c r="V109" i="1"/>
  <c r="Z109" i="1" s="1"/>
  <c r="AC109" i="1"/>
  <c r="AD109" i="1" s="1"/>
  <c r="Y108" i="1"/>
  <c r="AD107" i="1"/>
  <c r="AG107" i="1"/>
  <c r="J112" i="1"/>
  <c r="I112" i="1"/>
  <c r="P112" i="1"/>
  <c r="Q112" i="1" s="1"/>
  <c r="H112" i="1"/>
  <c r="AG108" i="1"/>
  <c r="AG109" i="1" l="1"/>
  <c r="R111" i="1"/>
  <c r="S111" i="1"/>
  <c r="T112" i="1"/>
  <c r="U112" i="1" s="1"/>
  <c r="AE109" i="1"/>
  <c r="AF109" i="1" s="1"/>
  <c r="K112" i="1"/>
  <c r="M112" i="1" s="1"/>
  <c r="N112" i="1" s="1"/>
  <c r="M111" i="1"/>
  <c r="N111" i="1" s="1"/>
  <c r="W111" i="1"/>
  <c r="AA111" i="1"/>
  <c r="AB111" i="1" s="1"/>
  <c r="Y109" i="1"/>
  <c r="X109" i="1"/>
  <c r="AE107" i="1"/>
  <c r="AF107" i="1" s="1"/>
  <c r="D115" i="1"/>
  <c r="F114" i="1"/>
  <c r="G114" i="1" s="1"/>
  <c r="J113" i="1"/>
  <c r="P113" i="1"/>
  <c r="Q113" i="1" s="1"/>
  <c r="H113" i="1"/>
  <c r="I113" i="1"/>
  <c r="V110" i="1"/>
  <c r="Z110" i="1" s="1"/>
  <c r="AC110" i="1"/>
  <c r="AD110" i="1" s="1"/>
  <c r="L112" i="1" l="1"/>
  <c r="O112" i="1" s="1"/>
  <c r="R112" i="1" s="1"/>
  <c r="S112" i="1"/>
  <c r="K113" i="1"/>
  <c r="M113" i="1" s="1"/>
  <c r="N113" i="1" s="1"/>
  <c r="W112" i="1"/>
  <c r="AA112" i="1"/>
  <c r="AB112" i="1" s="1"/>
  <c r="AE110" i="1"/>
  <c r="AF110" i="1" s="1"/>
  <c r="L113" i="1"/>
  <c r="O113" i="1" s="1"/>
  <c r="R113" i="1" s="1"/>
  <c r="X110" i="1"/>
  <c r="T113" i="1"/>
  <c r="U113" i="1" s="1"/>
  <c r="F115" i="1"/>
  <c r="G115" i="1" s="1"/>
  <c r="D116" i="1"/>
  <c r="V111" i="1"/>
  <c r="Z111" i="1" s="1"/>
  <c r="AC111" i="1"/>
  <c r="AD111" i="1" s="1"/>
  <c r="J114" i="1"/>
  <c r="I114" i="1"/>
  <c r="H114" i="1"/>
  <c r="P114" i="1"/>
  <c r="Q114" i="1" s="1"/>
  <c r="Y110" i="1"/>
  <c r="AG110" i="1"/>
  <c r="S113" i="1" l="1"/>
  <c r="V113" i="1" s="1"/>
  <c r="Z113" i="1" s="1"/>
  <c r="K114" i="1"/>
  <c r="L114" i="1" s="1"/>
  <c r="O114" i="1" s="1"/>
  <c r="Y111" i="1"/>
  <c r="AG111" i="1"/>
  <c r="X111" i="1"/>
  <c r="W113" i="1"/>
  <c r="AA113" i="1"/>
  <c r="AB113" i="1" s="1"/>
  <c r="T114" i="1"/>
  <c r="U114" i="1" s="1"/>
  <c r="AE111" i="1"/>
  <c r="AF111" i="1" s="1"/>
  <c r="F116" i="1"/>
  <c r="G116" i="1" s="1"/>
  <c r="D117" i="1"/>
  <c r="J115" i="1"/>
  <c r="I115" i="1"/>
  <c r="H115" i="1"/>
  <c r="P115" i="1"/>
  <c r="Q115" i="1" s="1"/>
  <c r="V112" i="1"/>
  <c r="Z112" i="1" s="1"/>
  <c r="AC112" i="1"/>
  <c r="AD112" i="1" s="1"/>
  <c r="Y112" i="1" l="1"/>
  <c r="X112" i="1"/>
  <c r="R114" i="1"/>
  <c r="S114" i="1"/>
  <c r="K115" i="1"/>
  <c r="L115" i="1" s="1"/>
  <c r="O115" i="1" s="1"/>
  <c r="J116" i="1"/>
  <c r="H116" i="1"/>
  <c r="I116" i="1"/>
  <c r="P116" i="1"/>
  <c r="Q116" i="1" s="1"/>
  <c r="W114" i="1"/>
  <c r="AA114" i="1"/>
  <c r="AB114" i="1" s="1"/>
  <c r="M114" i="1"/>
  <c r="N114" i="1" s="1"/>
  <c r="T115" i="1"/>
  <c r="U115" i="1" s="1"/>
  <c r="AG112" i="1"/>
  <c r="X113" i="1"/>
  <c r="Y113" i="1"/>
  <c r="AC113" i="1"/>
  <c r="AD113" i="1" s="1"/>
  <c r="AE112" i="1"/>
  <c r="AF112" i="1" s="1"/>
  <c r="F117" i="1"/>
  <c r="G117" i="1" s="1"/>
  <c r="D118" i="1"/>
  <c r="R115" i="1" l="1"/>
  <c r="S115" i="1"/>
  <c r="T116" i="1"/>
  <c r="U116" i="1" s="1"/>
  <c r="M115" i="1"/>
  <c r="N115" i="1" s="1"/>
  <c r="J117" i="1"/>
  <c r="H117" i="1"/>
  <c r="I117" i="1"/>
  <c r="P117" i="1"/>
  <c r="Q117" i="1" s="1"/>
  <c r="F118" i="1"/>
  <c r="G118" i="1" s="1"/>
  <c r="D119" i="1"/>
  <c r="W115" i="1"/>
  <c r="AA115" i="1"/>
  <c r="AB115" i="1" s="1"/>
  <c r="V114" i="1"/>
  <c r="Z114" i="1" s="1"/>
  <c r="AC114" i="1"/>
  <c r="AD114" i="1" s="1"/>
  <c r="AE113" i="1"/>
  <c r="AF113" i="1" s="1"/>
  <c r="AG113" i="1"/>
  <c r="K116" i="1"/>
  <c r="L116" i="1" s="1"/>
  <c r="O116" i="1" s="1"/>
  <c r="R116" i="1" s="1"/>
  <c r="Y114" i="1" l="1"/>
  <c r="M116" i="1"/>
  <c r="N116" i="1" s="1"/>
  <c r="X114" i="1"/>
  <c r="K117" i="1"/>
  <c r="L117" i="1" s="1"/>
  <c r="O117" i="1" s="1"/>
  <c r="S116" i="1"/>
  <c r="W116" i="1"/>
  <c r="AA116" i="1"/>
  <c r="AB116" i="1" s="1"/>
  <c r="F119" i="1"/>
  <c r="G119" i="1" s="1"/>
  <c r="D120" i="1"/>
  <c r="AG114" i="1"/>
  <c r="J118" i="1"/>
  <c r="P118" i="1"/>
  <c r="Q118" i="1" s="1"/>
  <c r="H118" i="1"/>
  <c r="I118" i="1"/>
  <c r="V115" i="1"/>
  <c r="Z115" i="1" s="1"/>
  <c r="AC115" i="1"/>
  <c r="AD115" i="1" s="1"/>
  <c r="AE114" i="1"/>
  <c r="AF114" i="1" s="1"/>
  <c r="T117" i="1"/>
  <c r="U117" i="1" s="1"/>
  <c r="AG115" i="1" l="1"/>
  <c r="R117" i="1"/>
  <c r="S117" i="1"/>
  <c r="M117" i="1"/>
  <c r="N117" i="1" s="1"/>
  <c r="AA117" i="1"/>
  <c r="AB117" i="1" s="1"/>
  <c r="W117" i="1"/>
  <c r="AE115" i="1"/>
  <c r="AF115" i="1" s="1"/>
  <c r="D121" i="1"/>
  <c r="F120" i="1"/>
  <c r="G120" i="1" s="1"/>
  <c r="X115" i="1"/>
  <c r="K118" i="1"/>
  <c r="L118" i="1" s="1"/>
  <c r="O118" i="1" s="1"/>
  <c r="R118" i="1" s="1"/>
  <c r="T118" i="1"/>
  <c r="U118" i="1" s="1"/>
  <c r="J119" i="1"/>
  <c r="I119" i="1"/>
  <c r="P119" i="1"/>
  <c r="Q119" i="1" s="1"/>
  <c r="H119" i="1"/>
  <c r="V116" i="1"/>
  <c r="Z116" i="1" s="1"/>
  <c r="AC116" i="1"/>
  <c r="AD116" i="1" s="1"/>
  <c r="Y115" i="1"/>
  <c r="M118" i="1" l="1"/>
  <c r="N118" i="1" s="1"/>
  <c r="AG116" i="1"/>
  <c r="S118" i="1"/>
  <c r="Y116" i="1"/>
  <c r="W118" i="1"/>
  <c r="AA118" i="1"/>
  <c r="AB118" i="1" s="1"/>
  <c r="J120" i="1"/>
  <c r="P120" i="1"/>
  <c r="Q120" i="1" s="1"/>
  <c r="I120" i="1"/>
  <c r="H120" i="1"/>
  <c r="X116" i="1"/>
  <c r="V117" i="1"/>
  <c r="Z117" i="1" s="1"/>
  <c r="AC117" i="1"/>
  <c r="AD117" i="1" s="1"/>
  <c r="T119" i="1"/>
  <c r="U119" i="1" s="1"/>
  <c r="AE116" i="1"/>
  <c r="AF116" i="1" s="1"/>
  <c r="K119" i="1"/>
  <c r="L119" i="1" s="1"/>
  <c r="O119" i="1" s="1"/>
  <c r="F121" i="1"/>
  <c r="G121" i="1" s="1"/>
  <c r="D122" i="1"/>
  <c r="X117" i="1" l="1"/>
  <c r="Y117" i="1"/>
  <c r="R119" i="1"/>
  <c r="S119" i="1"/>
  <c r="J121" i="1"/>
  <c r="I121" i="1"/>
  <c r="P121" i="1"/>
  <c r="Q121" i="1" s="1"/>
  <c r="H121" i="1"/>
  <c r="M119" i="1"/>
  <c r="N119" i="1" s="1"/>
  <c r="V118" i="1"/>
  <c r="Z118" i="1" s="1"/>
  <c r="AC118" i="1"/>
  <c r="AD118" i="1" s="1"/>
  <c r="W119" i="1"/>
  <c r="AA119" i="1"/>
  <c r="AB119" i="1" s="1"/>
  <c r="F122" i="1"/>
  <c r="G122" i="1" s="1"/>
  <c r="D123" i="1"/>
  <c r="AE117" i="1"/>
  <c r="AF117" i="1" s="1"/>
  <c r="K120" i="1"/>
  <c r="L120" i="1" s="1"/>
  <c r="O120" i="1" s="1"/>
  <c r="AG117" i="1"/>
  <c r="T120" i="1"/>
  <c r="U120" i="1" s="1"/>
  <c r="X118" i="1" l="1"/>
  <c r="Y118" i="1"/>
  <c r="R120" i="1"/>
  <c r="S120" i="1"/>
  <c r="W120" i="1"/>
  <c r="AA120" i="1"/>
  <c r="AB120" i="1" s="1"/>
  <c r="M120" i="1"/>
  <c r="N120" i="1" s="1"/>
  <c r="F123" i="1"/>
  <c r="G123" i="1" s="1"/>
  <c r="D124" i="1"/>
  <c r="AG118" i="1"/>
  <c r="K121" i="1"/>
  <c r="M121" i="1" s="1"/>
  <c r="N121" i="1" s="1"/>
  <c r="J122" i="1"/>
  <c r="H122" i="1"/>
  <c r="I122" i="1"/>
  <c r="P122" i="1"/>
  <c r="Q122" i="1" s="1"/>
  <c r="AE118" i="1"/>
  <c r="AF118" i="1" s="1"/>
  <c r="V119" i="1"/>
  <c r="Z119" i="1" s="1"/>
  <c r="AC119" i="1"/>
  <c r="AD119" i="1" s="1"/>
  <c r="T121" i="1"/>
  <c r="U121" i="1" s="1"/>
  <c r="L121" i="1" l="1"/>
  <c r="O121" i="1" s="1"/>
  <c r="Y119" i="1"/>
  <c r="F124" i="1"/>
  <c r="G124" i="1" s="1"/>
  <c r="D125" i="1"/>
  <c r="W121" i="1"/>
  <c r="AA121" i="1"/>
  <c r="AB121" i="1" s="1"/>
  <c r="AG119" i="1"/>
  <c r="X119" i="1"/>
  <c r="T122" i="1"/>
  <c r="U122" i="1" s="1"/>
  <c r="J123" i="1"/>
  <c r="H123" i="1"/>
  <c r="P123" i="1"/>
  <c r="Q123" i="1" s="1"/>
  <c r="I123" i="1"/>
  <c r="V120" i="1"/>
  <c r="Z120" i="1" s="1"/>
  <c r="AC120" i="1"/>
  <c r="AD120" i="1" s="1"/>
  <c r="AE119" i="1"/>
  <c r="AF119" i="1" s="1"/>
  <c r="K122" i="1"/>
  <c r="L122" i="1" s="1"/>
  <c r="O122" i="1" s="1"/>
  <c r="R121" i="1" l="1"/>
  <c r="S121" i="1"/>
  <c r="V121" i="1" s="1"/>
  <c r="Z121" i="1" s="1"/>
  <c r="M122" i="1"/>
  <c r="N122" i="1" s="1"/>
  <c r="R122" i="1"/>
  <c r="S122" i="1"/>
  <c r="K123" i="1"/>
  <c r="M123" i="1" s="1"/>
  <c r="N123" i="1" s="1"/>
  <c r="F125" i="1"/>
  <c r="G125" i="1" s="1"/>
  <c r="D126" i="1"/>
  <c r="T123" i="1"/>
  <c r="U123" i="1" s="1"/>
  <c r="W122" i="1"/>
  <c r="AA122" i="1"/>
  <c r="AB122" i="1" s="1"/>
  <c r="J124" i="1"/>
  <c r="P124" i="1"/>
  <c r="Q124" i="1" s="1"/>
  <c r="H124" i="1"/>
  <c r="I124" i="1"/>
  <c r="AE120" i="1"/>
  <c r="AF120" i="1" s="1"/>
  <c r="Y120" i="1"/>
  <c r="X120" i="1"/>
  <c r="AG120" i="1"/>
  <c r="AC121" i="1" l="1"/>
  <c r="AD121" i="1" s="1"/>
  <c r="Y121" i="1"/>
  <c r="X121" i="1"/>
  <c r="L123" i="1"/>
  <c r="O123" i="1" s="1"/>
  <c r="R123" i="1" s="1"/>
  <c r="K124" i="1"/>
  <c r="M124" i="1" s="1"/>
  <c r="N124" i="1" s="1"/>
  <c r="T124" i="1"/>
  <c r="U124" i="1" s="1"/>
  <c r="F126" i="1"/>
  <c r="G126" i="1" s="1"/>
  <c r="D127" i="1"/>
  <c r="AE121" i="1"/>
  <c r="AF121" i="1" s="1"/>
  <c r="J125" i="1"/>
  <c r="H125" i="1"/>
  <c r="I125" i="1"/>
  <c r="P125" i="1"/>
  <c r="Q125" i="1" s="1"/>
  <c r="V122" i="1"/>
  <c r="Z122" i="1" s="1"/>
  <c r="AC122" i="1"/>
  <c r="AD122" i="1" s="1"/>
  <c r="W123" i="1"/>
  <c r="AA123" i="1"/>
  <c r="AB123" i="1" s="1"/>
  <c r="S123" i="1" l="1"/>
  <c r="AG121" i="1"/>
  <c r="AE122" i="1"/>
  <c r="AF122" i="1" s="1"/>
  <c r="J126" i="1"/>
  <c r="I126" i="1"/>
  <c r="H126" i="1"/>
  <c r="P126" i="1"/>
  <c r="Q126" i="1" s="1"/>
  <c r="V123" i="1"/>
  <c r="Z123" i="1" s="1"/>
  <c r="AC123" i="1"/>
  <c r="AD123" i="1" s="1"/>
  <c r="AG122" i="1"/>
  <c r="L124" i="1"/>
  <c r="O124" i="1" s="1"/>
  <c r="T125" i="1"/>
  <c r="U125" i="1" s="1"/>
  <c r="X122" i="1"/>
  <c r="K125" i="1"/>
  <c r="L125" i="1" s="1"/>
  <c r="O125" i="1" s="1"/>
  <c r="Y122" i="1"/>
  <c r="F127" i="1"/>
  <c r="G127" i="1" s="1"/>
  <c r="D128" i="1"/>
  <c r="W124" i="1"/>
  <c r="AA124" i="1"/>
  <c r="AB124" i="1" s="1"/>
  <c r="AG123" i="1" l="1"/>
  <c r="X123" i="1"/>
  <c r="R125" i="1"/>
  <c r="S125" i="1"/>
  <c r="F128" i="1"/>
  <c r="G128" i="1" s="1"/>
  <c r="D129" i="1"/>
  <c r="M125" i="1"/>
  <c r="N125" i="1" s="1"/>
  <c r="R124" i="1"/>
  <c r="S124" i="1"/>
  <c r="T126" i="1"/>
  <c r="U126" i="1" s="1"/>
  <c r="AA125" i="1"/>
  <c r="AB125" i="1" s="1"/>
  <c r="W125" i="1"/>
  <c r="J127" i="1"/>
  <c r="I127" i="1"/>
  <c r="H127" i="1"/>
  <c r="P127" i="1"/>
  <c r="Q127" i="1" s="1"/>
  <c r="Y123" i="1"/>
  <c r="AE123" i="1"/>
  <c r="AF123" i="1" s="1"/>
  <c r="K126" i="1"/>
  <c r="M126" i="1" s="1"/>
  <c r="N126" i="1" s="1"/>
  <c r="L126" i="1" l="1"/>
  <c r="O126" i="1" s="1"/>
  <c r="K127" i="1"/>
  <c r="M127" i="1" s="1"/>
  <c r="N127" i="1" s="1"/>
  <c r="F129" i="1"/>
  <c r="G129" i="1" s="1"/>
  <c r="D130" i="1"/>
  <c r="J128" i="1"/>
  <c r="P128" i="1"/>
  <c r="Q128" i="1" s="1"/>
  <c r="H128" i="1"/>
  <c r="I128" i="1"/>
  <c r="W126" i="1"/>
  <c r="AA126" i="1"/>
  <c r="AB126" i="1" s="1"/>
  <c r="T127" i="1"/>
  <c r="U127" i="1" s="1"/>
  <c r="V125" i="1"/>
  <c r="Z125" i="1" s="1"/>
  <c r="AC125" i="1"/>
  <c r="AD125" i="1" s="1"/>
  <c r="L127" i="1"/>
  <c r="O127" i="1" s="1"/>
  <c r="R127" i="1" s="1"/>
  <c r="V124" i="1"/>
  <c r="AC124" i="1"/>
  <c r="AD124" i="1" l="1"/>
  <c r="AG124" i="1"/>
  <c r="AG125" i="1"/>
  <c r="X125" i="1"/>
  <c r="T128" i="1"/>
  <c r="U128" i="1" s="1"/>
  <c r="J129" i="1"/>
  <c r="P129" i="1"/>
  <c r="Q129" i="1" s="1"/>
  <c r="H129" i="1"/>
  <c r="I129" i="1"/>
  <c r="Z124" i="1"/>
  <c r="X124" i="1"/>
  <c r="Y124" i="1"/>
  <c r="Y125" i="1"/>
  <c r="AE125" i="1"/>
  <c r="AF125" i="1" s="1"/>
  <c r="S127" i="1"/>
  <c r="K128" i="1"/>
  <c r="L128" i="1" s="1"/>
  <c r="O128" i="1" s="1"/>
  <c r="W127" i="1"/>
  <c r="AA127" i="1"/>
  <c r="AB127" i="1" s="1"/>
  <c r="D131" i="1"/>
  <c r="F130" i="1"/>
  <c r="G130" i="1" s="1"/>
  <c r="R126" i="1"/>
  <c r="S126" i="1"/>
  <c r="R128" i="1" l="1"/>
  <c r="S128" i="1"/>
  <c r="F131" i="1"/>
  <c r="G131" i="1" s="1"/>
  <c r="D132" i="1"/>
  <c r="M128" i="1"/>
  <c r="N128" i="1" s="1"/>
  <c r="J130" i="1"/>
  <c r="H130" i="1"/>
  <c r="I130" i="1"/>
  <c r="P130" i="1"/>
  <c r="Q130" i="1" s="1"/>
  <c r="K129" i="1"/>
  <c r="M129" i="1" s="1"/>
  <c r="N129" i="1" s="1"/>
  <c r="V126" i="1"/>
  <c r="AC126" i="1"/>
  <c r="W128" i="1"/>
  <c r="AA128" i="1"/>
  <c r="AB128" i="1" s="1"/>
  <c r="V127" i="1"/>
  <c r="Z127" i="1" s="1"/>
  <c r="AC127" i="1"/>
  <c r="AD127" i="1" s="1"/>
  <c r="T129" i="1"/>
  <c r="U129" i="1" s="1"/>
  <c r="AE124" i="1"/>
  <c r="AF124" i="1" s="1"/>
  <c r="L129" i="1" l="1"/>
  <c r="O129" i="1" s="1"/>
  <c r="W129" i="1"/>
  <c r="AA129" i="1"/>
  <c r="AB129" i="1" s="1"/>
  <c r="AG127" i="1"/>
  <c r="AD126" i="1"/>
  <c r="AG126" i="1"/>
  <c r="K130" i="1"/>
  <c r="M130" i="1"/>
  <c r="N130" i="1" s="1"/>
  <c r="F132" i="1"/>
  <c r="G132" i="1" s="1"/>
  <c r="D133" i="1"/>
  <c r="Z126" i="1"/>
  <c r="Y126" i="1"/>
  <c r="X126" i="1"/>
  <c r="X127" i="1"/>
  <c r="L130" i="1"/>
  <c r="O130" i="1" s="1"/>
  <c r="R130" i="1" s="1"/>
  <c r="J131" i="1"/>
  <c r="I131" i="1"/>
  <c r="P131" i="1"/>
  <c r="Q131" i="1" s="1"/>
  <c r="H131" i="1"/>
  <c r="AE127" i="1"/>
  <c r="AF127" i="1" s="1"/>
  <c r="Y127" i="1"/>
  <c r="V128" i="1"/>
  <c r="Z128" i="1" s="1"/>
  <c r="AC128" i="1"/>
  <c r="AD128" i="1" s="1"/>
  <c r="T130" i="1"/>
  <c r="U130" i="1" s="1"/>
  <c r="S130" i="1" l="1"/>
  <c r="R129" i="1"/>
  <c r="S129" i="1"/>
  <c r="V130" i="1"/>
  <c r="Z130" i="1" s="1"/>
  <c r="Y128" i="1"/>
  <c r="J132" i="1"/>
  <c r="H132" i="1"/>
  <c r="I132" i="1"/>
  <c r="P132" i="1"/>
  <c r="Q132" i="1" s="1"/>
  <c r="AE126" i="1"/>
  <c r="AF126" i="1" s="1"/>
  <c r="W130" i="1"/>
  <c r="AA130" i="1"/>
  <c r="AB130" i="1" s="1"/>
  <c r="T131" i="1"/>
  <c r="U131" i="1" s="1"/>
  <c r="AG128" i="1"/>
  <c r="AE128" i="1"/>
  <c r="AF128" i="1" s="1"/>
  <c r="X128" i="1"/>
  <c r="K131" i="1"/>
  <c r="L131" i="1" s="1"/>
  <c r="O131" i="1" s="1"/>
  <c r="F133" i="1"/>
  <c r="G133" i="1" s="1"/>
  <c r="D134" i="1"/>
  <c r="AC129" i="1" l="1"/>
  <c r="V129" i="1"/>
  <c r="R131" i="1"/>
  <c r="S131" i="1"/>
  <c r="T132" i="1"/>
  <c r="U132" i="1" s="1"/>
  <c r="X130" i="1"/>
  <c r="Y130" i="1"/>
  <c r="K132" i="1"/>
  <c r="M132" i="1" s="1"/>
  <c r="N132" i="1" s="1"/>
  <c r="M131" i="1"/>
  <c r="N131" i="1" s="1"/>
  <c r="F134" i="1"/>
  <c r="G134" i="1" s="1"/>
  <c r="D135" i="1"/>
  <c r="AC130" i="1"/>
  <c r="AD130" i="1" s="1"/>
  <c r="J133" i="1"/>
  <c r="I133" i="1"/>
  <c r="P133" i="1"/>
  <c r="Q133" i="1" s="1"/>
  <c r="H133" i="1"/>
  <c r="W131" i="1"/>
  <c r="AA131" i="1"/>
  <c r="AB131" i="1" s="1"/>
  <c r="Z129" i="1" l="1"/>
  <c r="Y129" i="1"/>
  <c r="X129" i="1"/>
  <c r="AD129" i="1"/>
  <c r="AE129" i="1" s="1"/>
  <c r="AF129" i="1" s="1"/>
  <c r="AG129" i="1"/>
  <c r="F135" i="1"/>
  <c r="G135" i="1" s="1"/>
  <c r="D136" i="1"/>
  <c r="W132" i="1"/>
  <c r="AA132" i="1"/>
  <c r="AB132" i="1" s="1"/>
  <c r="J134" i="1"/>
  <c r="H134" i="1"/>
  <c r="P134" i="1"/>
  <c r="Q134" i="1" s="1"/>
  <c r="I134" i="1"/>
  <c r="AG130" i="1"/>
  <c r="AE130" i="1"/>
  <c r="AF130" i="1" s="1"/>
  <c r="V131" i="1"/>
  <c r="Z131" i="1" s="1"/>
  <c r="AC131" i="1"/>
  <c r="AD131" i="1" s="1"/>
  <c r="K133" i="1"/>
  <c r="M133" i="1" s="1"/>
  <c r="N133" i="1" s="1"/>
  <c r="T133" i="1"/>
  <c r="U133" i="1" s="1"/>
  <c r="L132" i="1"/>
  <c r="O132" i="1" s="1"/>
  <c r="K134" i="1" l="1"/>
  <c r="M134" i="1" s="1"/>
  <c r="N134" i="1" s="1"/>
  <c r="AA133" i="1"/>
  <c r="AB133" i="1" s="1"/>
  <c r="W133" i="1"/>
  <c r="L133" i="1"/>
  <c r="O133" i="1" s="1"/>
  <c r="R132" i="1"/>
  <c r="S132" i="1"/>
  <c r="T134" i="1"/>
  <c r="U134" i="1" s="1"/>
  <c r="Y131" i="1"/>
  <c r="D137" i="1"/>
  <c r="F136" i="1"/>
  <c r="G136" i="1" s="1"/>
  <c r="X131" i="1"/>
  <c r="J135" i="1"/>
  <c r="I135" i="1"/>
  <c r="H135" i="1"/>
  <c r="P135" i="1"/>
  <c r="Q135" i="1" s="1"/>
  <c r="AE131" i="1"/>
  <c r="AF131" i="1" s="1"/>
  <c r="AG131" i="1"/>
  <c r="L134" i="1" l="1"/>
  <c r="O134" i="1" s="1"/>
  <c r="R134" i="1" s="1"/>
  <c r="T135" i="1"/>
  <c r="U135" i="1" s="1"/>
  <c r="R133" i="1"/>
  <c r="S133" i="1"/>
  <c r="K135" i="1"/>
  <c r="L135" i="1" s="1"/>
  <c r="O135" i="1" s="1"/>
  <c r="J136" i="1"/>
  <c r="H136" i="1"/>
  <c r="P136" i="1"/>
  <c r="Q136" i="1" s="1"/>
  <c r="I136" i="1"/>
  <c r="W134" i="1"/>
  <c r="AA134" i="1"/>
  <c r="AB134" i="1" s="1"/>
  <c r="F137" i="1"/>
  <c r="G137" i="1" s="1"/>
  <c r="D138" i="1"/>
  <c r="V132" i="1"/>
  <c r="AC132" i="1"/>
  <c r="S134" i="1" l="1"/>
  <c r="R135" i="1"/>
  <c r="S135" i="1"/>
  <c r="Z132" i="1"/>
  <c r="Y132" i="1"/>
  <c r="X132" i="1"/>
  <c r="K136" i="1"/>
  <c r="M136" i="1" s="1"/>
  <c r="N136" i="1" s="1"/>
  <c r="M135" i="1"/>
  <c r="N135" i="1" s="1"/>
  <c r="V134" i="1"/>
  <c r="Z134" i="1" s="1"/>
  <c r="AC134" i="1"/>
  <c r="AD134" i="1" s="1"/>
  <c r="T136" i="1"/>
  <c r="U136" i="1" s="1"/>
  <c r="AD132" i="1"/>
  <c r="AG132" i="1"/>
  <c r="F138" i="1"/>
  <c r="G138" i="1" s="1"/>
  <c r="D139" i="1"/>
  <c r="J137" i="1"/>
  <c r="P137" i="1"/>
  <c r="Q137" i="1" s="1"/>
  <c r="H137" i="1"/>
  <c r="I137" i="1"/>
  <c r="V133" i="1"/>
  <c r="AC133" i="1"/>
  <c r="W135" i="1"/>
  <c r="AA135" i="1"/>
  <c r="AB135" i="1" s="1"/>
  <c r="L136" i="1" l="1"/>
  <c r="O136" i="1" s="1"/>
  <c r="R136" i="1" s="1"/>
  <c r="Y134" i="1"/>
  <c r="X134" i="1"/>
  <c r="Z133" i="1"/>
  <c r="X133" i="1"/>
  <c r="Y133" i="1"/>
  <c r="AD133" i="1"/>
  <c r="AG133" i="1"/>
  <c r="K137" i="1"/>
  <c r="M137" i="1" s="1"/>
  <c r="N137" i="1" s="1"/>
  <c r="F139" i="1"/>
  <c r="G139" i="1" s="1"/>
  <c r="D140" i="1"/>
  <c r="J138" i="1"/>
  <c r="P138" i="1"/>
  <c r="Q138" i="1" s="1"/>
  <c r="I138" i="1"/>
  <c r="H138" i="1"/>
  <c r="W136" i="1"/>
  <c r="AA136" i="1"/>
  <c r="AB136" i="1" s="1"/>
  <c r="AE134" i="1"/>
  <c r="AF134" i="1" s="1"/>
  <c r="V135" i="1"/>
  <c r="Z135" i="1" s="1"/>
  <c r="AC135" i="1"/>
  <c r="AD135" i="1" s="1"/>
  <c r="T137" i="1"/>
  <c r="U137" i="1" s="1"/>
  <c r="AG134" i="1"/>
  <c r="AE132" i="1"/>
  <c r="AF132" i="1" s="1"/>
  <c r="S136" i="1" l="1"/>
  <c r="AA137" i="1"/>
  <c r="AB137" i="1" s="1"/>
  <c r="W137" i="1"/>
  <c r="K138" i="1"/>
  <c r="M138" i="1" s="1"/>
  <c r="N138" i="1" s="1"/>
  <c r="V136" i="1"/>
  <c r="Z136" i="1" s="1"/>
  <c r="AC136" i="1"/>
  <c r="AD136" i="1" s="1"/>
  <c r="Y135" i="1"/>
  <c r="AE135" i="1"/>
  <c r="AF135" i="1" s="1"/>
  <c r="T138" i="1"/>
  <c r="U138" i="1" s="1"/>
  <c r="F140" i="1"/>
  <c r="G140" i="1" s="1"/>
  <c r="D141" i="1"/>
  <c r="AG135" i="1"/>
  <c r="J139" i="1"/>
  <c r="P139" i="1"/>
  <c r="Q139" i="1" s="1"/>
  <c r="H139" i="1"/>
  <c r="I139" i="1"/>
  <c r="AE133" i="1"/>
  <c r="AF133" i="1" s="1"/>
  <c r="L137" i="1"/>
  <c r="O137" i="1" s="1"/>
  <c r="X135" i="1"/>
  <c r="L138" i="1" l="1"/>
  <c r="O138" i="1" s="1"/>
  <c r="R138" i="1" s="1"/>
  <c r="AG136" i="1"/>
  <c r="Y136" i="1"/>
  <c r="X136" i="1"/>
  <c r="K139" i="1"/>
  <c r="M139" i="1" s="1"/>
  <c r="N139" i="1" s="1"/>
  <c r="T139" i="1"/>
  <c r="U139" i="1" s="1"/>
  <c r="J140" i="1"/>
  <c r="P140" i="1"/>
  <c r="Q140" i="1" s="1"/>
  <c r="I140" i="1"/>
  <c r="H140" i="1"/>
  <c r="W138" i="1"/>
  <c r="AA138" i="1"/>
  <c r="AB138" i="1" s="1"/>
  <c r="AE136" i="1"/>
  <c r="AF136" i="1" s="1"/>
  <c r="R137" i="1"/>
  <c r="S137" i="1"/>
  <c r="L139" i="1"/>
  <c r="O139" i="1" s="1"/>
  <c r="R139" i="1" s="1"/>
  <c r="D142" i="1"/>
  <c r="F141" i="1"/>
  <c r="G141" i="1" s="1"/>
  <c r="S138" i="1" l="1"/>
  <c r="W139" i="1"/>
  <c r="AA139" i="1"/>
  <c r="AB139" i="1" s="1"/>
  <c r="K140" i="1"/>
  <c r="M140" i="1" s="1"/>
  <c r="N140" i="1" s="1"/>
  <c r="S139" i="1"/>
  <c r="F142" i="1"/>
  <c r="G142" i="1" s="1"/>
  <c r="D143" i="1"/>
  <c r="V137" i="1"/>
  <c r="AC137" i="1"/>
  <c r="V138" i="1"/>
  <c r="Z138" i="1" s="1"/>
  <c r="AC138" i="1"/>
  <c r="AD138" i="1" s="1"/>
  <c r="T140" i="1"/>
  <c r="U140" i="1" s="1"/>
  <c r="J141" i="1"/>
  <c r="H141" i="1"/>
  <c r="I141" i="1"/>
  <c r="P141" i="1"/>
  <c r="Q141" i="1" s="1"/>
  <c r="L140" i="1" l="1"/>
  <c r="O140" i="1" s="1"/>
  <c r="R140" i="1" s="1"/>
  <c r="S140" i="1"/>
  <c r="V140" i="1" s="1"/>
  <c r="Z140" i="1" s="1"/>
  <c r="K141" i="1"/>
  <c r="L141" i="1" s="1"/>
  <c r="O141" i="1" s="1"/>
  <c r="AD137" i="1"/>
  <c r="AG137" i="1"/>
  <c r="J142" i="1"/>
  <c r="H142" i="1"/>
  <c r="P142" i="1"/>
  <c r="Q142" i="1" s="1"/>
  <c r="I142" i="1"/>
  <c r="X138" i="1"/>
  <c r="W140" i="1"/>
  <c r="AA140" i="1"/>
  <c r="AB140" i="1" s="1"/>
  <c r="Z137" i="1"/>
  <c r="X137" i="1"/>
  <c r="Y137" i="1"/>
  <c r="V139" i="1"/>
  <c r="Z139" i="1" s="1"/>
  <c r="AC139" i="1"/>
  <c r="AD139" i="1" s="1"/>
  <c r="Y138" i="1"/>
  <c r="AE138" i="1"/>
  <c r="AF138" i="1"/>
  <c r="T141" i="1"/>
  <c r="U141" i="1" s="1"/>
  <c r="AG138" i="1"/>
  <c r="F143" i="1"/>
  <c r="G143" i="1" s="1"/>
  <c r="D144" i="1"/>
  <c r="AG139" i="1" l="1"/>
  <c r="X139" i="1"/>
  <c r="Y139" i="1"/>
  <c r="R141" i="1"/>
  <c r="S141" i="1"/>
  <c r="J143" i="1"/>
  <c r="H143" i="1"/>
  <c r="P143" i="1"/>
  <c r="Q143" i="1" s="1"/>
  <c r="I143" i="1"/>
  <c r="AE139" i="1"/>
  <c r="AF139" i="1" s="1"/>
  <c r="K142" i="1"/>
  <c r="M142" i="1" s="1"/>
  <c r="N142" i="1" s="1"/>
  <c r="M141" i="1"/>
  <c r="N141" i="1" s="1"/>
  <c r="T142" i="1"/>
  <c r="U142" i="1" s="1"/>
  <c r="AE137" i="1"/>
  <c r="AF137" i="1" s="1"/>
  <c r="AA141" i="1"/>
  <c r="AB141" i="1" s="1"/>
  <c r="W141" i="1"/>
  <c r="F144" i="1"/>
  <c r="G144" i="1" s="1"/>
  <c r="D145" i="1"/>
  <c r="Y140" i="1"/>
  <c r="X140" i="1"/>
  <c r="L142" i="1"/>
  <c r="O142" i="1" s="1"/>
  <c r="R142" i="1" s="1"/>
  <c r="AC140" i="1"/>
  <c r="AD140" i="1" s="1"/>
  <c r="AE140" i="1" l="1"/>
  <c r="AF140" i="1" s="1"/>
  <c r="J144" i="1"/>
  <c r="H144" i="1"/>
  <c r="P144" i="1"/>
  <c r="Q144" i="1" s="1"/>
  <c r="I144" i="1"/>
  <c r="AG140" i="1"/>
  <c r="S142" i="1"/>
  <c r="K143" i="1"/>
  <c r="L143" i="1" s="1"/>
  <c r="O143" i="1" s="1"/>
  <c r="V141" i="1"/>
  <c r="Z141" i="1" s="1"/>
  <c r="AC141" i="1"/>
  <c r="AD141" i="1" s="1"/>
  <c r="F145" i="1"/>
  <c r="G145" i="1" s="1"/>
  <c r="D146" i="1"/>
  <c r="W142" i="1"/>
  <c r="AA142" i="1"/>
  <c r="AB142" i="1" s="1"/>
  <c r="T143" i="1"/>
  <c r="U143" i="1" s="1"/>
  <c r="R143" i="1" l="1"/>
  <c r="S143" i="1"/>
  <c r="T144" i="1"/>
  <c r="U144" i="1" s="1"/>
  <c r="J145" i="1"/>
  <c r="I145" i="1"/>
  <c r="P145" i="1"/>
  <c r="Q145" i="1" s="1"/>
  <c r="H145" i="1"/>
  <c r="X141" i="1"/>
  <c r="F146" i="1"/>
  <c r="G146" i="1" s="1"/>
  <c r="D147" i="1"/>
  <c r="M143" i="1"/>
  <c r="N143" i="1" s="1"/>
  <c r="Y141" i="1"/>
  <c r="W143" i="1"/>
  <c r="AA143" i="1"/>
  <c r="AB143" i="1" s="1"/>
  <c r="AG141" i="1"/>
  <c r="AE141" i="1"/>
  <c r="AF141" i="1" s="1"/>
  <c r="V142" i="1"/>
  <c r="Z142" i="1" s="1"/>
  <c r="AC142" i="1"/>
  <c r="AD142" i="1" s="1"/>
  <c r="K144" i="1"/>
  <c r="L144" i="1" s="1"/>
  <c r="O144" i="1" s="1"/>
  <c r="M144" i="1" l="1"/>
  <c r="N144" i="1" s="1"/>
  <c r="AG142" i="1"/>
  <c r="R144" i="1"/>
  <c r="S144" i="1"/>
  <c r="V143" i="1"/>
  <c r="Z143" i="1" s="1"/>
  <c r="AC143" i="1"/>
  <c r="AD143" i="1" s="1"/>
  <c r="X142" i="1"/>
  <c r="F147" i="1"/>
  <c r="G147" i="1" s="1"/>
  <c r="D148" i="1"/>
  <c r="T145" i="1"/>
  <c r="U145" i="1" s="1"/>
  <c r="AA144" i="1"/>
  <c r="AB144" i="1" s="1"/>
  <c r="W144" i="1"/>
  <c r="AE142" i="1"/>
  <c r="AF142" i="1" s="1"/>
  <c r="J146" i="1"/>
  <c r="P146" i="1"/>
  <c r="Q146" i="1" s="1"/>
  <c r="H146" i="1"/>
  <c r="I146" i="1"/>
  <c r="K145" i="1"/>
  <c r="L145" i="1" s="1"/>
  <c r="O145" i="1" s="1"/>
  <c r="R145" i="1" s="1"/>
  <c r="Y142" i="1"/>
  <c r="M145" i="1" l="1"/>
  <c r="N145" i="1" s="1"/>
  <c r="X143" i="1"/>
  <c r="AG143" i="1"/>
  <c r="Y143" i="1"/>
  <c r="T146" i="1"/>
  <c r="U146" i="1" s="1"/>
  <c r="F148" i="1"/>
  <c r="G148" i="1" s="1"/>
  <c r="D149" i="1"/>
  <c r="J147" i="1"/>
  <c r="P147" i="1"/>
  <c r="Q147" i="1" s="1"/>
  <c r="H147" i="1"/>
  <c r="I147" i="1"/>
  <c r="K146" i="1"/>
  <c r="M146" i="1" s="1"/>
  <c r="N146" i="1" s="1"/>
  <c r="S145" i="1"/>
  <c r="AE143" i="1"/>
  <c r="AF143" i="1" s="1"/>
  <c r="V144" i="1"/>
  <c r="Z144" i="1" s="1"/>
  <c r="AC144" i="1"/>
  <c r="AD144" i="1" s="1"/>
  <c r="AA145" i="1"/>
  <c r="AB145" i="1" s="1"/>
  <c r="W145" i="1"/>
  <c r="L146" i="1" l="1"/>
  <c r="O146" i="1" s="1"/>
  <c r="R146" i="1" s="1"/>
  <c r="AG144" i="1"/>
  <c r="Y144" i="1"/>
  <c r="X144" i="1"/>
  <c r="K147" i="1"/>
  <c r="M147" i="1" s="1"/>
  <c r="N147" i="1" s="1"/>
  <c r="AE144" i="1"/>
  <c r="AF144" i="1" s="1"/>
  <c r="V145" i="1"/>
  <c r="Z145" i="1" s="1"/>
  <c r="AC145" i="1"/>
  <c r="AD145" i="1" s="1"/>
  <c r="L147" i="1"/>
  <c r="O147" i="1" s="1"/>
  <c r="R147" i="1" s="1"/>
  <c r="T147" i="1"/>
  <c r="U147" i="1" s="1"/>
  <c r="F149" i="1"/>
  <c r="G149" i="1" s="1"/>
  <c r="D150" i="1"/>
  <c r="S146" i="1"/>
  <c r="J148" i="1"/>
  <c r="P148" i="1"/>
  <c r="Q148" i="1" s="1"/>
  <c r="I148" i="1"/>
  <c r="H148" i="1"/>
  <c r="W146" i="1"/>
  <c r="AA146" i="1"/>
  <c r="AB146" i="1" s="1"/>
  <c r="Y145" i="1" l="1"/>
  <c r="X145" i="1"/>
  <c r="AG145" i="1"/>
  <c r="J149" i="1"/>
  <c r="H149" i="1"/>
  <c r="I149" i="1"/>
  <c r="P149" i="1"/>
  <c r="Q149" i="1" s="1"/>
  <c r="K148" i="1"/>
  <c r="L148" i="1" s="1"/>
  <c r="O148" i="1" s="1"/>
  <c r="S147" i="1"/>
  <c r="T148" i="1"/>
  <c r="U148" i="1" s="1"/>
  <c r="V146" i="1"/>
  <c r="Z146" i="1" s="1"/>
  <c r="AC146" i="1"/>
  <c r="AD146" i="1" s="1"/>
  <c r="AA147" i="1"/>
  <c r="AB147" i="1" s="1"/>
  <c r="W147" i="1"/>
  <c r="AE145" i="1"/>
  <c r="AF145" i="1" s="1"/>
  <c r="F150" i="1"/>
  <c r="G150" i="1" s="1"/>
  <c r="D151" i="1"/>
  <c r="M148" i="1" l="1"/>
  <c r="N148" i="1" s="1"/>
  <c r="R148" i="1"/>
  <c r="S148" i="1"/>
  <c r="J150" i="1"/>
  <c r="I150" i="1"/>
  <c r="P150" i="1"/>
  <c r="Q150" i="1" s="1"/>
  <c r="H150" i="1"/>
  <c r="AE146" i="1"/>
  <c r="AF146" i="1" s="1"/>
  <c r="AG146" i="1"/>
  <c r="V147" i="1"/>
  <c r="Z147" i="1" s="1"/>
  <c r="AC147" i="1"/>
  <c r="AD147" i="1" s="1"/>
  <c r="K149" i="1"/>
  <c r="M149" i="1" s="1"/>
  <c r="N149" i="1" s="1"/>
  <c r="X146" i="1"/>
  <c r="F151" i="1"/>
  <c r="G151" i="1" s="1"/>
  <c r="D152" i="1"/>
  <c r="Y146" i="1"/>
  <c r="W148" i="1"/>
  <c r="AA148" i="1"/>
  <c r="AB148" i="1" s="1"/>
  <c r="T149" i="1"/>
  <c r="U149" i="1" s="1"/>
  <c r="Y147" i="1" l="1"/>
  <c r="X147" i="1"/>
  <c r="K150" i="1"/>
  <c r="M150" i="1" s="1"/>
  <c r="N150" i="1" s="1"/>
  <c r="D153" i="1"/>
  <c r="F152" i="1"/>
  <c r="G152" i="1" s="1"/>
  <c r="AE147" i="1"/>
  <c r="AF147" i="1" s="1"/>
  <c r="J151" i="1"/>
  <c r="I151" i="1"/>
  <c r="H151" i="1"/>
  <c r="P151" i="1"/>
  <c r="Q151" i="1" s="1"/>
  <c r="L150" i="1"/>
  <c r="O150" i="1" s="1"/>
  <c r="R150" i="1" s="1"/>
  <c r="V148" i="1"/>
  <c r="Z148" i="1" s="1"/>
  <c r="AC148" i="1"/>
  <c r="AD148" i="1" s="1"/>
  <c r="W149" i="1"/>
  <c r="AA149" i="1"/>
  <c r="AB149" i="1" s="1"/>
  <c r="AG147" i="1"/>
  <c r="L149" i="1"/>
  <c r="O149" i="1" s="1"/>
  <c r="T150" i="1"/>
  <c r="U150" i="1" s="1"/>
  <c r="W150" i="1" l="1"/>
  <c r="AA150" i="1"/>
  <c r="AB150" i="1" s="1"/>
  <c r="AG148" i="1"/>
  <c r="K151" i="1"/>
  <c r="M151" i="1" s="1"/>
  <c r="N151" i="1" s="1"/>
  <c r="F153" i="1"/>
  <c r="G153" i="1" s="1"/>
  <c r="D154" i="1"/>
  <c r="S150" i="1"/>
  <c r="T151" i="1"/>
  <c r="U151" i="1" s="1"/>
  <c r="Y148" i="1"/>
  <c r="R149" i="1"/>
  <c r="S149" i="1"/>
  <c r="AE148" i="1"/>
  <c r="AF148" i="1" s="1"/>
  <c r="X148" i="1"/>
  <c r="J152" i="1"/>
  <c r="P152" i="1"/>
  <c r="Q152" i="1" s="1"/>
  <c r="H152" i="1"/>
  <c r="I152" i="1"/>
  <c r="L151" i="1" l="1"/>
  <c r="O151" i="1" s="1"/>
  <c r="R151" i="1" s="1"/>
  <c r="F154" i="1"/>
  <c r="G154" i="1" s="1"/>
  <c r="D155" i="1"/>
  <c r="J153" i="1"/>
  <c r="P153" i="1"/>
  <c r="Q153" i="1" s="1"/>
  <c r="H153" i="1"/>
  <c r="I153" i="1"/>
  <c r="S151" i="1"/>
  <c r="V150" i="1"/>
  <c r="Z150" i="1" s="1"/>
  <c r="AC150" i="1"/>
  <c r="AD150" i="1" s="1"/>
  <c r="T152" i="1"/>
  <c r="U152" i="1" s="1"/>
  <c r="K152" i="1"/>
  <c r="L152" i="1" s="1"/>
  <c r="O152" i="1" s="1"/>
  <c r="R152" i="1" s="1"/>
  <c r="V149" i="1"/>
  <c r="AC149" i="1"/>
  <c r="AA151" i="1"/>
  <c r="AB151" i="1" s="1"/>
  <c r="W151" i="1"/>
  <c r="M152" i="1" l="1"/>
  <c r="N152" i="1" s="1"/>
  <c r="Y150" i="1"/>
  <c r="X150" i="1"/>
  <c r="T153" i="1"/>
  <c r="U153" i="1" s="1"/>
  <c r="AG150" i="1"/>
  <c r="W152" i="1"/>
  <c r="AA152" i="1"/>
  <c r="AB152" i="1" s="1"/>
  <c r="AE150" i="1"/>
  <c r="AF150" i="1" s="1"/>
  <c r="K153" i="1"/>
  <c r="M153" i="1" s="1"/>
  <c r="N153" i="1" s="1"/>
  <c r="F155" i="1"/>
  <c r="G155" i="1" s="1"/>
  <c r="D156" i="1"/>
  <c r="V151" i="1"/>
  <c r="Z151" i="1" s="1"/>
  <c r="AC151" i="1"/>
  <c r="AD151" i="1" s="1"/>
  <c r="AD149" i="1"/>
  <c r="AG149" i="1"/>
  <c r="Z149" i="1"/>
  <c r="Y149" i="1"/>
  <c r="X149" i="1"/>
  <c r="S152" i="1"/>
  <c r="L153" i="1"/>
  <c r="O153" i="1" s="1"/>
  <c r="R153" i="1" s="1"/>
  <c r="J154" i="1"/>
  <c r="P154" i="1"/>
  <c r="Q154" i="1" s="1"/>
  <c r="I154" i="1"/>
  <c r="H154" i="1"/>
  <c r="S153" i="1" l="1"/>
  <c r="K154" i="1"/>
  <c r="M154" i="1" s="1"/>
  <c r="N154" i="1" s="1"/>
  <c r="F156" i="1"/>
  <c r="G156" i="1" s="1"/>
  <c r="D157" i="1"/>
  <c r="T154" i="1"/>
  <c r="U154" i="1" s="1"/>
  <c r="AE149" i="1"/>
  <c r="AF149" i="1" s="1"/>
  <c r="Y151" i="1"/>
  <c r="V152" i="1"/>
  <c r="Z152" i="1" s="1"/>
  <c r="AC152" i="1"/>
  <c r="AD152" i="1" s="1"/>
  <c r="W153" i="1"/>
  <c r="AA153" i="1"/>
  <c r="AB153" i="1" s="1"/>
  <c r="J155" i="1"/>
  <c r="I155" i="1"/>
  <c r="P155" i="1"/>
  <c r="Q155" i="1" s="1"/>
  <c r="H155" i="1"/>
  <c r="AE151" i="1"/>
  <c r="AF151" i="1" s="1"/>
  <c r="AG151" i="1"/>
  <c r="X151" i="1"/>
  <c r="L154" i="1" l="1"/>
  <c r="O154" i="1" s="1"/>
  <c r="R154" i="1" s="1"/>
  <c r="Y152" i="1"/>
  <c r="T155" i="1"/>
  <c r="U155" i="1" s="1"/>
  <c r="AE152" i="1"/>
  <c r="AF152" i="1" s="1"/>
  <c r="W154" i="1"/>
  <c r="AA154" i="1"/>
  <c r="AB154" i="1" s="1"/>
  <c r="J156" i="1"/>
  <c r="I156" i="1"/>
  <c r="P156" i="1"/>
  <c r="Q156" i="1" s="1"/>
  <c r="H156" i="1"/>
  <c r="S154" i="1"/>
  <c r="K155" i="1"/>
  <c r="M155" i="1" s="1"/>
  <c r="N155" i="1" s="1"/>
  <c r="AG152" i="1"/>
  <c r="X152" i="1"/>
  <c r="F157" i="1"/>
  <c r="G157" i="1" s="1"/>
  <c r="D158" i="1"/>
  <c r="V153" i="1"/>
  <c r="Z153" i="1" s="1"/>
  <c r="AC153" i="1"/>
  <c r="AD153" i="1" s="1"/>
  <c r="L155" i="1" l="1"/>
  <c r="O155" i="1" s="1"/>
  <c r="R155" i="1" s="1"/>
  <c r="AG153" i="1"/>
  <c r="V154" i="1"/>
  <c r="Z154" i="1" s="1"/>
  <c r="AC154" i="1"/>
  <c r="AD154" i="1" s="1"/>
  <c r="Y153" i="1"/>
  <c r="K156" i="1"/>
  <c r="M156" i="1" s="1"/>
  <c r="N156" i="1" s="1"/>
  <c r="F158" i="1"/>
  <c r="G158" i="1" s="1"/>
  <c r="D159" i="1"/>
  <c r="S155" i="1"/>
  <c r="AE153" i="1"/>
  <c r="AF153" i="1" s="1"/>
  <c r="J157" i="1"/>
  <c r="P157" i="1"/>
  <c r="Q157" i="1" s="1"/>
  <c r="I157" i="1"/>
  <c r="H157" i="1"/>
  <c r="X153" i="1"/>
  <c r="T156" i="1"/>
  <c r="U156" i="1" s="1"/>
  <c r="Y154" i="1"/>
  <c r="W155" i="1"/>
  <c r="AA155" i="1"/>
  <c r="AB155" i="1" s="1"/>
  <c r="X154" i="1" l="1"/>
  <c r="L156" i="1"/>
  <c r="O156" i="1" s="1"/>
  <c r="AG154" i="1"/>
  <c r="T157" i="1"/>
  <c r="U157" i="1" s="1"/>
  <c r="V155" i="1"/>
  <c r="Z155" i="1" s="1"/>
  <c r="AC155" i="1"/>
  <c r="AD155" i="1" s="1"/>
  <c r="J158" i="1"/>
  <c r="H158" i="1"/>
  <c r="I158" i="1"/>
  <c r="P158" i="1"/>
  <c r="Q158" i="1" s="1"/>
  <c r="AE154" i="1"/>
  <c r="AF154" i="1" s="1"/>
  <c r="W156" i="1"/>
  <c r="AA156" i="1"/>
  <c r="AB156" i="1" s="1"/>
  <c r="K157" i="1"/>
  <c r="M157" i="1" s="1"/>
  <c r="N157" i="1" s="1"/>
  <c r="F159" i="1"/>
  <c r="G159" i="1" s="1"/>
  <c r="D160" i="1"/>
  <c r="R156" i="1" l="1"/>
  <c r="S156" i="1"/>
  <c r="V156" i="1" s="1"/>
  <c r="Z156" i="1" s="1"/>
  <c r="AG155" i="1"/>
  <c r="L157" i="1"/>
  <c r="O157" i="1" s="1"/>
  <c r="F160" i="1"/>
  <c r="G160" i="1" s="1"/>
  <c r="D161" i="1"/>
  <c r="AC156" i="1"/>
  <c r="AD156" i="1" s="1"/>
  <c r="T158" i="1"/>
  <c r="U158" i="1" s="1"/>
  <c r="AE155" i="1"/>
  <c r="AF155" i="1" s="1"/>
  <c r="Y155" i="1"/>
  <c r="AA157" i="1"/>
  <c r="AB157" i="1" s="1"/>
  <c r="W157" i="1"/>
  <c r="J159" i="1"/>
  <c r="H159" i="1"/>
  <c r="I159" i="1"/>
  <c r="P159" i="1"/>
  <c r="Q159" i="1" s="1"/>
  <c r="K158" i="1"/>
  <c r="L158" i="1" s="1"/>
  <c r="O158" i="1" s="1"/>
  <c r="X155" i="1"/>
  <c r="M158" i="1" l="1"/>
  <c r="N158" i="1" s="1"/>
  <c r="Y156" i="1"/>
  <c r="X156" i="1"/>
  <c r="R158" i="1"/>
  <c r="S158" i="1"/>
  <c r="J160" i="1"/>
  <c r="P160" i="1"/>
  <c r="Q160" i="1" s="1"/>
  <c r="I160" i="1"/>
  <c r="H160" i="1"/>
  <c r="W158" i="1"/>
  <c r="AA158" i="1"/>
  <c r="AB158" i="1" s="1"/>
  <c r="T159" i="1"/>
  <c r="U159" i="1" s="1"/>
  <c r="AE156" i="1"/>
  <c r="AF156" i="1" s="1"/>
  <c r="F161" i="1"/>
  <c r="G161" i="1" s="1"/>
  <c r="D162" i="1"/>
  <c r="K159" i="1"/>
  <c r="M159" i="1" s="1"/>
  <c r="N159" i="1" s="1"/>
  <c r="AG156" i="1"/>
  <c r="R157" i="1"/>
  <c r="S157" i="1"/>
  <c r="L159" i="1" l="1"/>
  <c r="O159" i="1" s="1"/>
  <c r="F162" i="1"/>
  <c r="G162" i="1" s="1"/>
  <c r="D163" i="1"/>
  <c r="W159" i="1"/>
  <c r="AA159" i="1"/>
  <c r="AB159" i="1" s="1"/>
  <c r="K160" i="1"/>
  <c r="L160" i="1" s="1"/>
  <c r="O160" i="1" s="1"/>
  <c r="V158" i="1"/>
  <c r="Z158" i="1" s="1"/>
  <c r="AC158" i="1"/>
  <c r="AD158" i="1" s="1"/>
  <c r="V157" i="1"/>
  <c r="AC157" i="1"/>
  <c r="J161" i="1"/>
  <c r="I161" i="1"/>
  <c r="H161" i="1"/>
  <c r="P161" i="1"/>
  <c r="Q161" i="1" s="1"/>
  <c r="T160" i="1"/>
  <c r="U160" i="1" s="1"/>
  <c r="AG158" i="1" l="1"/>
  <c r="R160" i="1"/>
  <c r="S160" i="1"/>
  <c r="T161" i="1"/>
  <c r="U161" i="1" s="1"/>
  <c r="AD157" i="1"/>
  <c r="AG157" i="1"/>
  <c r="M160" i="1"/>
  <c r="N160" i="1" s="1"/>
  <c r="F163" i="1"/>
  <c r="G163" i="1" s="1"/>
  <c r="D164" i="1"/>
  <c r="X158" i="1"/>
  <c r="Z157" i="1"/>
  <c r="X157" i="1"/>
  <c r="Y157" i="1"/>
  <c r="J162" i="1"/>
  <c r="P162" i="1"/>
  <c r="Q162" i="1" s="1"/>
  <c r="H162" i="1"/>
  <c r="I162" i="1"/>
  <c r="Y158" i="1"/>
  <c r="AA160" i="1"/>
  <c r="AB160" i="1" s="1"/>
  <c r="W160" i="1"/>
  <c r="K161" i="1"/>
  <c r="L161" i="1" s="1"/>
  <c r="O161" i="1" s="1"/>
  <c r="R161" i="1" s="1"/>
  <c r="AE158" i="1"/>
  <c r="AF158" i="1" s="1"/>
  <c r="R159" i="1"/>
  <c r="S159" i="1"/>
  <c r="M161" i="1" l="1"/>
  <c r="N161" i="1" s="1"/>
  <c r="F164" i="1"/>
  <c r="G164" i="1" s="1"/>
  <c r="D165" i="1"/>
  <c r="AE157" i="1"/>
  <c r="AF157" i="1" s="1"/>
  <c r="V159" i="1"/>
  <c r="AC159" i="1"/>
  <c r="T162" i="1"/>
  <c r="U162" i="1" s="1"/>
  <c r="J163" i="1"/>
  <c r="I163" i="1"/>
  <c r="P163" i="1"/>
  <c r="Q163" i="1" s="1"/>
  <c r="H163" i="1"/>
  <c r="S161" i="1"/>
  <c r="AA161" i="1"/>
  <c r="AB161" i="1" s="1"/>
  <c r="W161" i="1"/>
  <c r="V160" i="1"/>
  <c r="Z160" i="1" s="1"/>
  <c r="AC160" i="1"/>
  <c r="AD160" i="1" s="1"/>
  <c r="K162" i="1"/>
  <c r="L162" i="1" s="1"/>
  <c r="O162" i="1" s="1"/>
  <c r="M162" i="1" l="1"/>
  <c r="N162" i="1" s="1"/>
  <c r="R162" i="1"/>
  <c r="S162" i="1"/>
  <c r="AD159" i="1"/>
  <c r="AG159" i="1"/>
  <c r="F165" i="1"/>
  <c r="G165" i="1" s="1"/>
  <c r="D166" i="1"/>
  <c r="Z159" i="1"/>
  <c r="X159" i="1"/>
  <c r="Y159" i="1"/>
  <c r="J164" i="1"/>
  <c r="I164" i="1"/>
  <c r="H164" i="1"/>
  <c r="P164" i="1"/>
  <c r="Q164" i="1" s="1"/>
  <c r="AE160" i="1"/>
  <c r="AF160" i="1" s="1"/>
  <c r="X160" i="1"/>
  <c r="V161" i="1"/>
  <c r="Z161" i="1" s="1"/>
  <c r="AC161" i="1"/>
  <c r="AD161" i="1" s="1"/>
  <c r="W162" i="1"/>
  <c r="AA162" i="1"/>
  <c r="AB162" i="1" s="1"/>
  <c r="T163" i="1"/>
  <c r="U163" i="1" s="1"/>
  <c r="K163" i="1"/>
  <c r="L163" i="1" s="1"/>
  <c r="O163" i="1" s="1"/>
  <c r="AG160" i="1"/>
  <c r="Y160" i="1"/>
  <c r="Y161" i="1" l="1"/>
  <c r="R163" i="1"/>
  <c r="S163" i="1"/>
  <c r="W163" i="1"/>
  <c r="AA163" i="1"/>
  <c r="AB163" i="1" s="1"/>
  <c r="V162" i="1"/>
  <c r="Z162" i="1" s="1"/>
  <c r="AC162" i="1"/>
  <c r="AD162" i="1" s="1"/>
  <c r="AE161" i="1"/>
  <c r="AF161" i="1" s="1"/>
  <c r="AG161" i="1"/>
  <c r="X161" i="1"/>
  <c r="K164" i="1"/>
  <c r="L164" i="1" s="1"/>
  <c r="O164" i="1" s="1"/>
  <c r="AE159" i="1"/>
  <c r="AF159" i="1" s="1"/>
  <c r="F166" i="1"/>
  <c r="G166" i="1" s="1"/>
  <c r="D167" i="1"/>
  <c r="M163" i="1"/>
  <c r="N163" i="1" s="1"/>
  <c r="X162" i="1"/>
  <c r="T164" i="1"/>
  <c r="U164" i="1" s="1"/>
  <c r="J165" i="1"/>
  <c r="I165" i="1"/>
  <c r="P165" i="1"/>
  <c r="Q165" i="1" s="1"/>
  <c r="H165" i="1"/>
  <c r="AG162" i="1" l="1"/>
  <c r="M164" i="1"/>
  <c r="N164" i="1" s="1"/>
  <c r="R164" i="1"/>
  <c r="S164" i="1"/>
  <c r="V164" i="1" s="1"/>
  <c r="Z164" i="1" s="1"/>
  <c r="W164" i="1"/>
  <c r="AA164" i="1"/>
  <c r="AB164" i="1" s="1"/>
  <c r="J166" i="1"/>
  <c r="I166" i="1"/>
  <c r="H166" i="1"/>
  <c r="P166" i="1"/>
  <c r="Q166" i="1" s="1"/>
  <c r="V163" i="1"/>
  <c r="Z163" i="1" s="1"/>
  <c r="AC163" i="1"/>
  <c r="AD163" i="1" s="1"/>
  <c r="T165" i="1"/>
  <c r="U165" i="1" s="1"/>
  <c r="F167" i="1"/>
  <c r="G167" i="1" s="1"/>
  <c r="D168" i="1"/>
  <c r="AE162" i="1"/>
  <c r="AF162" i="1" s="1"/>
  <c r="K165" i="1"/>
  <c r="L165" i="1" s="1"/>
  <c r="O165" i="1" s="1"/>
  <c r="Y162" i="1"/>
  <c r="AC164" i="1" l="1"/>
  <c r="AD164" i="1" s="1"/>
  <c r="Y163" i="1"/>
  <c r="R165" i="1"/>
  <c r="S165" i="1"/>
  <c r="W165" i="1"/>
  <c r="AA165" i="1"/>
  <c r="AB165" i="1" s="1"/>
  <c r="X163" i="1"/>
  <c r="AE163" i="1"/>
  <c r="AF163" i="1" s="1"/>
  <c r="T166" i="1"/>
  <c r="U166" i="1" s="1"/>
  <c r="AE164" i="1"/>
  <c r="AF164" i="1" s="1"/>
  <c r="AG164" i="1"/>
  <c r="AG163" i="1"/>
  <c r="J167" i="1"/>
  <c r="I167" i="1"/>
  <c r="H167" i="1"/>
  <c r="P167" i="1"/>
  <c r="Q167" i="1" s="1"/>
  <c r="K166" i="1"/>
  <c r="M166" i="1" s="1"/>
  <c r="N166" i="1" s="1"/>
  <c r="M165" i="1"/>
  <c r="N165" i="1" s="1"/>
  <c r="F168" i="1"/>
  <c r="G168" i="1" s="1"/>
  <c r="D169" i="1"/>
  <c r="X164" i="1"/>
  <c r="Y164" i="1"/>
  <c r="L166" i="1" l="1"/>
  <c r="O166" i="1" s="1"/>
  <c r="R166" i="1" s="1"/>
  <c r="F169" i="1"/>
  <c r="G169" i="1" s="1"/>
  <c r="D170" i="1"/>
  <c r="K167" i="1"/>
  <c r="M167" i="1" s="1"/>
  <c r="N167" i="1" s="1"/>
  <c r="J168" i="1"/>
  <c r="H168" i="1"/>
  <c r="P168" i="1"/>
  <c r="Q168" i="1" s="1"/>
  <c r="I168" i="1"/>
  <c r="T167" i="1"/>
  <c r="U167" i="1" s="1"/>
  <c r="S166" i="1"/>
  <c r="V165" i="1"/>
  <c r="Z165" i="1" s="1"/>
  <c r="AC165" i="1"/>
  <c r="AD165" i="1" s="1"/>
  <c r="W166" i="1"/>
  <c r="AA166" i="1"/>
  <c r="AB166" i="1" s="1"/>
  <c r="L167" i="1" l="1"/>
  <c r="O167" i="1" s="1"/>
  <c r="R167" i="1" s="1"/>
  <c r="K168" i="1"/>
  <c r="M168" i="1" s="1"/>
  <c r="N168" i="1" s="1"/>
  <c r="V166" i="1"/>
  <c r="Z166" i="1" s="1"/>
  <c r="AC166" i="1"/>
  <c r="AD166" i="1" s="1"/>
  <c r="T168" i="1"/>
  <c r="U168" i="1" s="1"/>
  <c r="F170" i="1"/>
  <c r="G170" i="1" s="1"/>
  <c r="D171" i="1"/>
  <c r="L168" i="1"/>
  <c r="O168" i="1" s="1"/>
  <c r="R168" i="1" s="1"/>
  <c r="Y165" i="1"/>
  <c r="J169" i="1"/>
  <c r="I169" i="1"/>
  <c r="H169" i="1"/>
  <c r="P169" i="1"/>
  <c r="Q169" i="1" s="1"/>
  <c r="AA167" i="1"/>
  <c r="AB167" i="1" s="1"/>
  <c r="W167" i="1"/>
  <c r="AE165" i="1"/>
  <c r="AF165" i="1" s="1"/>
  <c r="S167" i="1"/>
  <c r="X165" i="1"/>
  <c r="AG165" i="1"/>
  <c r="S168" i="1" l="1"/>
  <c r="V168" i="1" s="1"/>
  <c r="Z168" i="1" s="1"/>
  <c r="AG166" i="1"/>
  <c r="Y166" i="1"/>
  <c r="T169" i="1"/>
  <c r="U169" i="1" s="1"/>
  <c r="AA168" i="1"/>
  <c r="AB168" i="1" s="1"/>
  <c r="W168" i="1"/>
  <c r="X166" i="1"/>
  <c r="AC168" i="1"/>
  <c r="AD168" i="1" s="1"/>
  <c r="V167" i="1"/>
  <c r="Z167" i="1" s="1"/>
  <c r="AC167" i="1"/>
  <c r="AD167" i="1" s="1"/>
  <c r="K169" i="1"/>
  <c r="L169" i="1" s="1"/>
  <c r="O169" i="1" s="1"/>
  <c r="F171" i="1"/>
  <c r="G171" i="1" s="1"/>
  <c r="D172" i="1"/>
  <c r="AE166" i="1"/>
  <c r="AF166" i="1" s="1"/>
  <c r="J170" i="1"/>
  <c r="P170" i="1"/>
  <c r="Q170" i="1" s="1"/>
  <c r="I170" i="1"/>
  <c r="H170" i="1"/>
  <c r="M169" i="1" l="1"/>
  <c r="N169" i="1" s="1"/>
  <c r="Y167" i="1"/>
  <c r="R169" i="1"/>
  <c r="S169" i="1"/>
  <c r="AE167" i="1"/>
  <c r="AF167" i="1" s="1"/>
  <c r="K170" i="1"/>
  <c r="M170" i="1" s="1"/>
  <c r="N170" i="1" s="1"/>
  <c r="Y168" i="1"/>
  <c r="X168" i="1"/>
  <c r="X167" i="1"/>
  <c r="T170" i="1"/>
  <c r="U170" i="1" s="1"/>
  <c r="AE168" i="1"/>
  <c r="AF168" i="1" s="1"/>
  <c r="AG168" i="1"/>
  <c r="J171" i="1"/>
  <c r="H171" i="1"/>
  <c r="I171" i="1"/>
  <c r="P171" i="1"/>
  <c r="Q171" i="1" s="1"/>
  <c r="F172" i="1"/>
  <c r="G172" i="1" s="1"/>
  <c r="D173" i="1"/>
  <c r="AG167" i="1"/>
  <c r="W169" i="1"/>
  <c r="AA169" i="1"/>
  <c r="AB169" i="1" s="1"/>
  <c r="L170" i="1" l="1"/>
  <c r="O170" i="1" s="1"/>
  <c r="R170" i="1" s="1"/>
  <c r="T171" i="1"/>
  <c r="U171" i="1" s="1"/>
  <c r="F173" i="1"/>
  <c r="G173" i="1" s="1"/>
  <c r="D174" i="1"/>
  <c r="W170" i="1"/>
  <c r="AA170" i="1"/>
  <c r="AB170" i="1" s="1"/>
  <c r="V169" i="1"/>
  <c r="Z169" i="1" s="1"/>
  <c r="AC169" i="1"/>
  <c r="AD169" i="1" s="1"/>
  <c r="K171" i="1"/>
  <c r="M171" i="1" s="1"/>
  <c r="N171" i="1" s="1"/>
  <c r="J172" i="1"/>
  <c r="H172" i="1"/>
  <c r="I172" i="1"/>
  <c r="P172" i="1"/>
  <c r="Q172" i="1" s="1"/>
  <c r="S170" i="1" l="1"/>
  <c r="L171" i="1"/>
  <c r="O171" i="1" s="1"/>
  <c r="R171" i="1" s="1"/>
  <c r="J173" i="1"/>
  <c r="I173" i="1"/>
  <c r="H173" i="1"/>
  <c r="P173" i="1"/>
  <c r="Q173" i="1" s="1"/>
  <c r="AG169" i="1"/>
  <c r="X169" i="1"/>
  <c r="V170" i="1"/>
  <c r="Z170" i="1" s="1"/>
  <c r="AC170" i="1"/>
  <c r="AD170" i="1" s="1"/>
  <c r="T172" i="1"/>
  <c r="U172" i="1" s="1"/>
  <c r="K172" i="1"/>
  <c r="M172" i="1" s="1"/>
  <c r="N172" i="1" s="1"/>
  <c r="Y169" i="1"/>
  <c r="S171" i="1"/>
  <c r="AE169" i="1"/>
  <c r="AF169" i="1" s="1"/>
  <c r="F174" i="1"/>
  <c r="G174" i="1" s="1"/>
  <c r="D175" i="1"/>
  <c r="W171" i="1"/>
  <c r="AA171" i="1"/>
  <c r="AB171" i="1" s="1"/>
  <c r="L172" i="1" l="1"/>
  <c r="O172" i="1" s="1"/>
  <c r="R172" i="1" s="1"/>
  <c r="Y170" i="1"/>
  <c r="X170" i="1"/>
  <c r="AG170" i="1"/>
  <c r="AE170" i="1"/>
  <c r="AF170" i="1" s="1"/>
  <c r="F175" i="1"/>
  <c r="G175" i="1" s="1"/>
  <c r="D176" i="1"/>
  <c r="W172" i="1"/>
  <c r="AA172" i="1"/>
  <c r="AB172" i="1" s="1"/>
  <c r="J174" i="1"/>
  <c r="H174" i="1"/>
  <c r="I174" i="1"/>
  <c r="P174" i="1"/>
  <c r="Q174" i="1" s="1"/>
  <c r="V171" i="1"/>
  <c r="Z171" i="1" s="1"/>
  <c r="AC171" i="1"/>
  <c r="AD171" i="1" s="1"/>
  <c r="S172" i="1"/>
  <c r="K173" i="1"/>
  <c r="L173" i="1" s="1"/>
  <c r="O173" i="1" s="1"/>
  <c r="T173" i="1"/>
  <c r="U173" i="1" s="1"/>
  <c r="M173" i="1" l="1"/>
  <c r="N173" i="1" s="1"/>
  <c r="AG171" i="1"/>
  <c r="R173" i="1"/>
  <c r="S173" i="1"/>
  <c r="W173" i="1"/>
  <c r="AA173" i="1"/>
  <c r="AB173" i="1" s="1"/>
  <c r="Y171" i="1"/>
  <c r="V172" i="1"/>
  <c r="Z172" i="1" s="1"/>
  <c r="AC172" i="1"/>
  <c r="AD172" i="1" s="1"/>
  <c r="K174" i="1"/>
  <c r="M174" i="1" s="1"/>
  <c r="N174" i="1" s="1"/>
  <c r="T174" i="1"/>
  <c r="U174" i="1" s="1"/>
  <c r="X171" i="1"/>
  <c r="AE171" i="1"/>
  <c r="AF171" i="1" s="1"/>
  <c r="F176" i="1"/>
  <c r="G176" i="1" s="1"/>
  <c r="D177" i="1"/>
  <c r="J175" i="1"/>
  <c r="P175" i="1"/>
  <c r="Q175" i="1" s="1"/>
  <c r="H175" i="1"/>
  <c r="I175" i="1"/>
  <c r="L174" i="1" l="1"/>
  <c r="O174" i="1" s="1"/>
  <c r="R174" i="1" s="1"/>
  <c r="X172" i="1"/>
  <c r="Y172" i="1"/>
  <c r="T175" i="1"/>
  <c r="U175" i="1" s="1"/>
  <c r="AE172" i="1"/>
  <c r="AF172" i="1" s="1"/>
  <c r="J176" i="1"/>
  <c r="H176" i="1"/>
  <c r="I176" i="1"/>
  <c r="P176" i="1"/>
  <c r="Q176" i="1" s="1"/>
  <c r="V173" i="1"/>
  <c r="Z173" i="1" s="1"/>
  <c r="AC173" i="1"/>
  <c r="AD173" i="1" s="1"/>
  <c r="F177" i="1"/>
  <c r="G177" i="1" s="1"/>
  <c r="D178" i="1"/>
  <c r="K175" i="1"/>
  <c r="L175" i="1" s="1"/>
  <c r="O175" i="1" s="1"/>
  <c r="W174" i="1"/>
  <c r="AA174" i="1"/>
  <c r="AB174" i="1" s="1"/>
  <c r="AG172" i="1"/>
  <c r="S174" i="1" l="1"/>
  <c r="M175" i="1"/>
  <c r="N175" i="1" s="1"/>
  <c r="X173" i="1"/>
  <c r="AG173" i="1"/>
  <c r="R175" i="1"/>
  <c r="S175" i="1"/>
  <c r="AE173" i="1"/>
  <c r="AF173" i="1" s="1"/>
  <c r="T176" i="1"/>
  <c r="U176" i="1" s="1"/>
  <c r="Y173" i="1"/>
  <c r="K176" i="1"/>
  <c r="M176" i="1" s="1"/>
  <c r="N176" i="1" s="1"/>
  <c r="J177" i="1"/>
  <c r="I177" i="1"/>
  <c r="H177" i="1"/>
  <c r="P177" i="1"/>
  <c r="Q177" i="1" s="1"/>
  <c r="F178" i="1"/>
  <c r="G178" i="1" s="1"/>
  <c r="D179" i="1"/>
  <c r="V174" i="1"/>
  <c r="Z174" i="1" s="1"/>
  <c r="AC174" i="1"/>
  <c r="AD174" i="1" s="1"/>
  <c r="AA175" i="1"/>
  <c r="AB175" i="1" s="1"/>
  <c r="W175" i="1"/>
  <c r="AG174" i="1" l="1"/>
  <c r="X174" i="1"/>
  <c r="K177" i="1"/>
  <c r="M177" i="1" s="1"/>
  <c r="N177" i="1" s="1"/>
  <c r="F179" i="1"/>
  <c r="G179" i="1" s="1"/>
  <c r="D180" i="1"/>
  <c r="L176" i="1"/>
  <c r="O176" i="1" s="1"/>
  <c r="J178" i="1"/>
  <c r="I178" i="1"/>
  <c r="P178" i="1"/>
  <c r="Q178" i="1" s="1"/>
  <c r="H178" i="1"/>
  <c r="T177" i="1"/>
  <c r="U177" i="1" s="1"/>
  <c r="V175" i="1"/>
  <c r="Z175" i="1" s="1"/>
  <c r="AC175" i="1"/>
  <c r="AD175" i="1" s="1"/>
  <c r="AE174" i="1"/>
  <c r="AF174" i="1"/>
  <c r="Y174" i="1"/>
  <c r="W176" i="1"/>
  <c r="AA176" i="1"/>
  <c r="AB176" i="1" s="1"/>
  <c r="L177" i="1" l="1"/>
  <c r="O177" i="1" s="1"/>
  <c r="R177" i="1" s="1"/>
  <c r="AE175" i="1"/>
  <c r="AF175" i="1" s="1"/>
  <c r="AG175" i="1"/>
  <c r="T178" i="1"/>
  <c r="U178" i="1" s="1"/>
  <c r="R176" i="1"/>
  <c r="S176" i="1"/>
  <c r="Y175" i="1"/>
  <c r="S177" i="1"/>
  <c r="K178" i="1"/>
  <c r="M178" i="1" s="1"/>
  <c r="N178" i="1" s="1"/>
  <c r="F180" i="1"/>
  <c r="G180" i="1" s="1"/>
  <c r="D181" i="1"/>
  <c r="X175" i="1"/>
  <c r="AA177" i="1"/>
  <c r="AB177" i="1" s="1"/>
  <c r="W177" i="1"/>
  <c r="J179" i="1"/>
  <c r="H179" i="1"/>
  <c r="P179" i="1"/>
  <c r="Q179" i="1" s="1"/>
  <c r="I179" i="1"/>
  <c r="L178" i="1" l="1"/>
  <c r="O178" i="1" s="1"/>
  <c r="R178" i="1" s="1"/>
  <c r="T179" i="1"/>
  <c r="U179" i="1" s="1"/>
  <c r="D182" i="1"/>
  <c r="F181" i="1"/>
  <c r="G181" i="1" s="1"/>
  <c r="V177" i="1"/>
  <c r="Z177" i="1" s="1"/>
  <c r="AC177" i="1"/>
  <c r="AD177" i="1" s="1"/>
  <c r="V176" i="1"/>
  <c r="AC176" i="1"/>
  <c r="W178" i="1"/>
  <c r="AA178" i="1"/>
  <c r="AB178" i="1" s="1"/>
  <c r="J180" i="1"/>
  <c r="P180" i="1"/>
  <c r="Q180" i="1" s="1"/>
  <c r="I180" i="1"/>
  <c r="H180" i="1"/>
  <c r="K179" i="1"/>
  <c r="L179" i="1" s="1"/>
  <c r="O179" i="1" s="1"/>
  <c r="S178" i="1"/>
  <c r="X177" i="1" l="1"/>
  <c r="R179" i="1"/>
  <c r="S179" i="1"/>
  <c r="AE177" i="1"/>
  <c r="AF177" i="1" s="1"/>
  <c r="Y177" i="1"/>
  <c r="V178" i="1"/>
  <c r="Z178" i="1" s="1"/>
  <c r="AC178" i="1"/>
  <c r="AD178" i="1" s="1"/>
  <c r="AG177" i="1"/>
  <c r="AD176" i="1"/>
  <c r="AG176" i="1"/>
  <c r="J181" i="1"/>
  <c r="P181" i="1"/>
  <c r="Q181" i="1" s="1"/>
  <c r="H181" i="1"/>
  <c r="I181" i="1"/>
  <c r="T180" i="1"/>
  <c r="U180" i="1" s="1"/>
  <c r="M179" i="1"/>
  <c r="N179" i="1" s="1"/>
  <c r="K180" i="1"/>
  <c r="L180" i="1" s="1"/>
  <c r="O180" i="1" s="1"/>
  <c r="M180" i="1"/>
  <c r="N180" i="1" s="1"/>
  <c r="Z176" i="1"/>
  <c r="Y176" i="1"/>
  <c r="X176" i="1"/>
  <c r="F182" i="1"/>
  <c r="G182" i="1" s="1"/>
  <c r="D183" i="1"/>
  <c r="W179" i="1"/>
  <c r="AA179" i="1"/>
  <c r="AB179" i="1" s="1"/>
  <c r="AG178" i="1" l="1"/>
  <c r="X178" i="1"/>
  <c r="R180" i="1"/>
  <c r="S180" i="1"/>
  <c r="W180" i="1"/>
  <c r="AA180" i="1"/>
  <c r="AB180" i="1" s="1"/>
  <c r="J182" i="1"/>
  <c r="I182" i="1"/>
  <c r="P182" i="1"/>
  <c r="Q182" i="1" s="1"/>
  <c r="H182" i="1"/>
  <c r="K181" i="1"/>
  <c r="M181" i="1" s="1"/>
  <c r="N181" i="1" s="1"/>
  <c r="AE178" i="1"/>
  <c r="AF178" i="1" s="1"/>
  <c r="Y178" i="1"/>
  <c r="V179" i="1"/>
  <c r="Z179" i="1" s="1"/>
  <c r="AC179" i="1"/>
  <c r="AD179" i="1" s="1"/>
  <c r="T181" i="1"/>
  <c r="U181" i="1" s="1"/>
  <c r="F183" i="1"/>
  <c r="G183" i="1" s="1"/>
  <c r="D184" i="1"/>
  <c r="L181" i="1"/>
  <c r="O181" i="1" s="1"/>
  <c r="R181" i="1" s="1"/>
  <c r="AE176" i="1"/>
  <c r="AF176" i="1" s="1"/>
  <c r="T182" i="1" l="1"/>
  <c r="U182" i="1" s="1"/>
  <c r="F184" i="1"/>
  <c r="G184" i="1" s="1"/>
  <c r="D185" i="1"/>
  <c r="S181" i="1"/>
  <c r="K182" i="1"/>
  <c r="M182" i="1" s="1"/>
  <c r="N182" i="1" s="1"/>
  <c r="J183" i="1"/>
  <c r="P183" i="1"/>
  <c r="Q183" i="1" s="1"/>
  <c r="I183" i="1"/>
  <c r="H183" i="1"/>
  <c r="W181" i="1"/>
  <c r="AA181" i="1"/>
  <c r="AB181" i="1" s="1"/>
  <c r="AG179" i="1"/>
  <c r="V180" i="1"/>
  <c r="Z180" i="1" s="1"/>
  <c r="AC180" i="1"/>
  <c r="AD180" i="1" s="1"/>
  <c r="X179" i="1"/>
  <c r="Y179" i="1"/>
  <c r="AE179" i="1"/>
  <c r="AF179" i="1" s="1"/>
  <c r="L182" i="1" l="1"/>
  <c r="O182" i="1" s="1"/>
  <c r="R182" i="1" s="1"/>
  <c r="AE180" i="1"/>
  <c r="AF180" i="1" s="1"/>
  <c r="T183" i="1"/>
  <c r="U183" i="1" s="1"/>
  <c r="J184" i="1"/>
  <c r="I184" i="1"/>
  <c r="H184" i="1"/>
  <c r="P184" i="1"/>
  <c r="Q184" i="1" s="1"/>
  <c r="AG180" i="1"/>
  <c r="Y180" i="1"/>
  <c r="V181" i="1"/>
  <c r="Z181" i="1" s="1"/>
  <c r="AC181" i="1"/>
  <c r="AD181" i="1" s="1"/>
  <c r="S182" i="1"/>
  <c r="K183" i="1"/>
  <c r="L183" i="1" s="1"/>
  <c r="O183" i="1" s="1"/>
  <c r="X180" i="1"/>
  <c r="F185" i="1"/>
  <c r="G185" i="1" s="1"/>
  <c r="D186" i="1"/>
  <c r="W182" i="1"/>
  <c r="AA182" i="1"/>
  <c r="AB182" i="1" s="1"/>
  <c r="R183" i="1" l="1"/>
  <c r="S183" i="1"/>
  <c r="W183" i="1"/>
  <c r="AA183" i="1"/>
  <c r="AB183" i="1" s="1"/>
  <c r="F186" i="1"/>
  <c r="G186" i="1" s="1"/>
  <c r="D187" i="1"/>
  <c r="M183" i="1"/>
  <c r="N183" i="1" s="1"/>
  <c r="X181" i="1"/>
  <c r="K184" i="1"/>
  <c r="L184" i="1" s="1"/>
  <c r="O184" i="1" s="1"/>
  <c r="AG181" i="1"/>
  <c r="J185" i="1"/>
  <c r="I185" i="1"/>
  <c r="P185" i="1"/>
  <c r="Q185" i="1" s="1"/>
  <c r="H185" i="1"/>
  <c r="V182" i="1"/>
  <c r="Z182" i="1" s="1"/>
  <c r="AC182" i="1"/>
  <c r="AD182" i="1" s="1"/>
  <c r="Y181" i="1"/>
  <c r="AE181" i="1"/>
  <c r="AF181" i="1" s="1"/>
  <c r="T184" i="1"/>
  <c r="U184" i="1" s="1"/>
  <c r="R184" i="1" l="1"/>
  <c r="S184" i="1"/>
  <c r="W184" i="1"/>
  <c r="AA184" i="1"/>
  <c r="AB184" i="1" s="1"/>
  <c r="Y182" i="1"/>
  <c r="M184" i="1"/>
  <c r="N184" i="1" s="1"/>
  <c r="F187" i="1"/>
  <c r="G187" i="1" s="1"/>
  <c r="D188" i="1"/>
  <c r="X182" i="1"/>
  <c r="J186" i="1"/>
  <c r="P186" i="1"/>
  <c r="Q186" i="1" s="1"/>
  <c r="H186" i="1"/>
  <c r="I186" i="1"/>
  <c r="V183" i="1"/>
  <c r="Z183" i="1" s="1"/>
  <c r="AC183" i="1"/>
  <c r="AD183" i="1" s="1"/>
  <c r="T185" i="1"/>
  <c r="U185" i="1" s="1"/>
  <c r="AE182" i="1"/>
  <c r="AF182" i="1" s="1"/>
  <c r="K185" i="1"/>
  <c r="M185" i="1" s="1"/>
  <c r="N185" i="1" s="1"/>
  <c r="AG182" i="1"/>
  <c r="AE183" i="1" l="1"/>
  <c r="AF183" i="1" s="1"/>
  <c r="T186" i="1"/>
  <c r="U186" i="1" s="1"/>
  <c r="Y183" i="1"/>
  <c r="AG183" i="1"/>
  <c r="F188" i="1"/>
  <c r="G188" i="1" s="1"/>
  <c r="D189" i="1"/>
  <c r="L185" i="1"/>
  <c r="O185" i="1" s="1"/>
  <c r="K186" i="1"/>
  <c r="M186" i="1" s="1"/>
  <c r="N186" i="1" s="1"/>
  <c r="J187" i="1"/>
  <c r="H187" i="1"/>
  <c r="I187" i="1"/>
  <c r="P187" i="1"/>
  <c r="Q187" i="1" s="1"/>
  <c r="V184" i="1"/>
  <c r="Z184" i="1" s="1"/>
  <c r="AC184" i="1"/>
  <c r="AD184" i="1" s="1"/>
  <c r="W185" i="1"/>
  <c r="AA185" i="1"/>
  <c r="AB185" i="1" s="1"/>
  <c r="X183" i="1"/>
  <c r="L186" i="1" l="1"/>
  <c r="O186" i="1" s="1"/>
  <c r="R186" i="1" s="1"/>
  <c r="X184" i="1"/>
  <c r="T187" i="1"/>
  <c r="U187" i="1" s="1"/>
  <c r="J188" i="1"/>
  <c r="H188" i="1"/>
  <c r="I188" i="1"/>
  <c r="P188" i="1"/>
  <c r="Q188" i="1" s="1"/>
  <c r="S186" i="1"/>
  <c r="AE184" i="1"/>
  <c r="AF184" i="1" s="1"/>
  <c r="K187" i="1"/>
  <c r="M187" i="1"/>
  <c r="W186" i="1"/>
  <c r="AA186" i="1"/>
  <c r="AB186" i="1" s="1"/>
  <c r="L187" i="1"/>
  <c r="O187" i="1" s="1"/>
  <c r="R187" i="1" s="1"/>
  <c r="R185" i="1"/>
  <c r="S185" i="1"/>
  <c r="Y184" i="1"/>
  <c r="AG184" i="1"/>
  <c r="N187" i="1"/>
  <c r="D190" i="1"/>
  <c r="F189" i="1"/>
  <c r="G189" i="1" s="1"/>
  <c r="K188" i="1" l="1"/>
  <c r="M188" i="1" s="1"/>
  <c r="N188" i="1" s="1"/>
  <c r="AA187" i="1"/>
  <c r="AB187" i="1" s="1"/>
  <c r="W187" i="1"/>
  <c r="F190" i="1"/>
  <c r="G190" i="1" s="1"/>
  <c r="D191" i="1"/>
  <c r="V185" i="1"/>
  <c r="AC185" i="1"/>
  <c r="L188" i="1"/>
  <c r="O188" i="1" s="1"/>
  <c r="R188" i="1" s="1"/>
  <c r="V186" i="1"/>
  <c r="Z186" i="1" s="1"/>
  <c r="AC186" i="1"/>
  <c r="AD186" i="1" s="1"/>
  <c r="J189" i="1"/>
  <c r="H189" i="1"/>
  <c r="P189" i="1"/>
  <c r="Q189" i="1" s="1"/>
  <c r="I189" i="1"/>
  <c r="T188" i="1"/>
  <c r="U188" i="1" s="1"/>
  <c r="S187" i="1"/>
  <c r="S188" i="1" l="1"/>
  <c r="V188" i="1" s="1"/>
  <c r="Z188" i="1" s="1"/>
  <c r="Z185" i="1"/>
  <c r="Y185" i="1"/>
  <c r="X185" i="1"/>
  <c r="K189" i="1"/>
  <c r="M189" i="1" s="1"/>
  <c r="N189" i="1" s="1"/>
  <c r="Y186" i="1"/>
  <c r="F191" i="1"/>
  <c r="G191" i="1" s="1"/>
  <c r="D192" i="1"/>
  <c r="V187" i="1"/>
  <c r="Z187" i="1" s="1"/>
  <c r="AC187" i="1"/>
  <c r="AD187" i="1" s="1"/>
  <c r="T189" i="1"/>
  <c r="U189" i="1" s="1"/>
  <c r="AE186" i="1"/>
  <c r="AF186" i="1" s="1"/>
  <c r="X186" i="1"/>
  <c r="J190" i="1"/>
  <c r="I190" i="1"/>
  <c r="H190" i="1"/>
  <c r="P190" i="1"/>
  <c r="Q190" i="1" s="1"/>
  <c r="W188" i="1"/>
  <c r="AA188" i="1"/>
  <c r="AB188" i="1" s="1"/>
  <c r="AC188" i="1" s="1"/>
  <c r="AD188" i="1" s="1"/>
  <c r="AD185" i="1"/>
  <c r="AG185" i="1"/>
  <c r="AG186" i="1"/>
  <c r="X187" i="1" l="1"/>
  <c r="Y187" i="1"/>
  <c r="L189" i="1"/>
  <c r="O189" i="1" s="1"/>
  <c r="R189" i="1" s="1"/>
  <c r="AE188" i="1"/>
  <c r="AF188" i="1" s="1"/>
  <c r="Y188" i="1"/>
  <c r="X188" i="1"/>
  <c r="S189" i="1"/>
  <c r="AE185" i="1"/>
  <c r="AF185" i="1" s="1"/>
  <c r="T190" i="1"/>
  <c r="U190" i="1" s="1"/>
  <c r="W189" i="1"/>
  <c r="AA189" i="1"/>
  <c r="AB189" i="1" s="1"/>
  <c r="F192" i="1"/>
  <c r="G192" i="1" s="1"/>
  <c r="D193" i="1"/>
  <c r="AE187" i="1"/>
  <c r="AF187" i="1" s="1"/>
  <c r="J191" i="1"/>
  <c r="H191" i="1"/>
  <c r="I191" i="1"/>
  <c r="P191" i="1"/>
  <c r="Q191" i="1" s="1"/>
  <c r="AG187" i="1"/>
  <c r="AG188" i="1"/>
  <c r="K190" i="1"/>
  <c r="M190" i="1" s="1"/>
  <c r="N190" i="1" s="1"/>
  <c r="K191" i="1" l="1"/>
  <c r="L191" i="1" s="1"/>
  <c r="O191" i="1" s="1"/>
  <c r="L190" i="1"/>
  <c r="O190" i="1" s="1"/>
  <c r="F193" i="1"/>
  <c r="G193" i="1" s="1"/>
  <c r="D194" i="1"/>
  <c r="V189" i="1"/>
  <c r="Z189" i="1" s="1"/>
  <c r="AC189" i="1"/>
  <c r="AD189" i="1" s="1"/>
  <c r="T191" i="1"/>
  <c r="U191" i="1" s="1"/>
  <c r="J192" i="1"/>
  <c r="H192" i="1"/>
  <c r="I192" i="1"/>
  <c r="P192" i="1"/>
  <c r="Q192" i="1" s="1"/>
  <c r="AA190" i="1"/>
  <c r="AB190" i="1" s="1"/>
  <c r="W190" i="1"/>
  <c r="Y189" i="1" l="1"/>
  <c r="R191" i="1"/>
  <c r="S191" i="1"/>
  <c r="T192" i="1"/>
  <c r="U192" i="1" s="1"/>
  <c r="F194" i="1"/>
  <c r="G194" i="1" s="1"/>
  <c r="D195" i="1"/>
  <c r="J193" i="1"/>
  <c r="I193" i="1"/>
  <c r="H193" i="1"/>
  <c r="P193" i="1"/>
  <c r="Q193" i="1" s="1"/>
  <c r="M191" i="1"/>
  <c r="N191" i="1" s="1"/>
  <c r="AE189" i="1"/>
  <c r="AF189" i="1" s="1"/>
  <c r="AA191" i="1"/>
  <c r="AB191" i="1" s="1"/>
  <c r="W191" i="1"/>
  <c r="K192" i="1"/>
  <c r="M192" i="1" s="1"/>
  <c r="N192" i="1" s="1"/>
  <c r="R190" i="1"/>
  <c r="S190" i="1"/>
  <c r="X189" i="1"/>
  <c r="AG189" i="1"/>
  <c r="K193" i="1" l="1"/>
  <c r="M193" i="1" s="1"/>
  <c r="N193" i="1" s="1"/>
  <c r="W192" i="1"/>
  <c r="AA192" i="1"/>
  <c r="AB192" i="1" s="1"/>
  <c r="V190" i="1"/>
  <c r="AC190" i="1"/>
  <c r="L192" i="1"/>
  <c r="O192" i="1" s="1"/>
  <c r="T193" i="1"/>
  <c r="U193" i="1" s="1"/>
  <c r="F195" i="1"/>
  <c r="G195" i="1" s="1"/>
  <c r="D196" i="1"/>
  <c r="V191" i="1"/>
  <c r="Z191" i="1" s="1"/>
  <c r="AC191" i="1"/>
  <c r="AD191" i="1" s="1"/>
  <c r="L193" i="1"/>
  <c r="O193" i="1" s="1"/>
  <c r="R193" i="1" s="1"/>
  <c r="J194" i="1"/>
  <c r="I194" i="1"/>
  <c r="P194" i="1"/>
  <c r="Q194" i="1" s="1"/>
  <c r="H194" i="1"/>
  <c r="S193" i="1" l="1"/>
  <c r="W193" i="1"/>
  <c r="AA193" i="1"/>
  <c r="AB193" i="1" s="1"/>
  <c r="AC193" i="1" s="1"/>
  <c r="AD193" i="1" s="1"/>
  <c r="Y191" i="1"/>
  <c r="AD190" i="1"/>
  <c r="AG190" i="1"/>
  <c r="AE191" i="1"/>
  <c r="AF191" i="1" s="1"/>
  <c r="V193" i="1"/>
  <c r="Z193" i="1" s="1"/>
  <c r="F196" i="1"/>
  <c r="G196" i="1" s="1"/>
  <c r="D197" i="1"/>
  <c r="R192" i="1"/>
  <c r="S192" i="1"/>
  <c r="Z190" i="1"/>
  <c r="Y190" i="1"/>
  <c r="X190" i="1"/>
  <c r="K194" i="1"/>
  <c r="L194" i="1" s="1"/>
  <c r="O194" i="1" s="1"/>
  <c r="T194" i="1"/>
  <c r="U194" i="1" s="1"/>
  <c r="AG191" i="1"/>
  <c r="J195" i="1"/>
  <c r="H195" i="1"/>
  <c r="P195" i="1"/>
  <c r="Q195" i="1" s="1"/>
  <c r="I195" i="1"/>
  <c r="X191" i="1"/>
  <c r="M194" i="1" l="1"/>
  <c r="N194" i="1" s="1"/>
  <c r="R194" i="1"/>
  <c r="S194" i="1"/>
  <c r="W194" i="1"/>
  <c r="AA194" i="1"/>
  <c r="AB194" i="1" s="1"/>
  <c r="AE193" i="1"/>
  <c r="AF193" i="1" s="1"/>
  <c r="F197" i="1"/>
  <c r="G197" i="1" s="1"/>
  <c r="D198" i="1"/>
  <c r="AG193" i="1"/>
  <c r="K195" i="1"/>
  <c r="M195" i="1" s="1"/>
  <c r="N195" i="1" s="1"/>
  <c r="J196" i="1"/>
  <c r="P196" i="1"/>
  <c r="Q196" i="1" s="1"/>
  <c r="H196" i="1"/>
  <c r="I196" i="1"/>
  <c r="T195" i="1"/>
  <c r="U195" i="1" s="1"/>
  <c r="V192" i="1"/>
  <c r="AC192" i="1"/>
  <c r="AE190" i="1"/>
  <c r="AF190" i="1" s="1"/>
  <c r="X193" i="1"/>
  <c r="Y193" i="1"/>
  <c r="Z192" i="1" l="1"/>
  <c r="Y192" i="1"/>
  <c r="X192" i="1"/>
  <c r="T196" i="1"/>
  <c r="U196" i="1" s="1"/>
  <c r="L195" i="1"/>
  <c r="O195" i="1" s="1"/>
  <c r="F198" i="1"/>
  <c r="G198" i="1" s="1"/>
  <c r="D199" i="1"/>
  <c r="V194" i="1"/>
  <c r="Z194" i="1" s="1"/>
  <c r="AC194" i="1"/>
  <c r="AD194" i="1" s="1"/>
  <c r="W195" i="1"/>
  <c r="AA195" i="1"/>
  <c r="AB195" i="1" s="1"/>
  <c r="AD192" i="1"/>
  <c r="AG192" i="1"/>
  <c r="K196" i="1"/>
  <c r="L196" i="1" s="1"/>
  <c r="O196" i="1" s="1"/>
  <c r="J197" i="1"/>
  <c r="I197" i="1"/>
  <c r="P197" i="1"/>
  <c r="Q197" i="1" s="1"/>
  <c r="H197" i="1"/>
  <c r="Y194" i="1" l="1"/>
  <c r="X194" i="1"/>
  <c r="R196" i="1"/>
  <c r="S196" i="1"/>
  <c r="T197" i="1"/>
  <c r="U197" i="1" s="1"/>
  <c r="M196" i="1"/>
  <c r="N196" i="1" s="1"/>
  <c r="J198" i="1"/>
  <c r="H198" i="1"/>
  <c r="I198" i="1"/>
  <c r="P198" i="1"/>
  <c r="Q198" i="1" s="1"/>
  <c r="AG194" i="1"/>
  <c r="K197" i="1"/>
  <c r="M197" i="1" s="1"/>
  <c r="N197" i="1" s="1"/>
  <c r="AE194" i="1"/>
  <c r="AF194" i="1" s="1"/>
  <c r="R195" i="1"/>
  <c r="S195" i="1"/>
  <c r="AE192" i="1"/>
  <c r="AF192" i="1" s="1"/>
  <c r="F199" i="1"/>
  <c r="G199" i="1" s="1"/>
  <c r="D200" i="1"/>
  <c r="W196" i="1"/>
  <c r="AA196" i="1"/>
  <c r="AB196" i="1" s="1"/>
  <c r="L197" i="1" l="1"/>
  <c r="O197" i="1" s="1"/>
  <c r="R197" i="1" s="1"/>
  <c r="J199" i="1"/>
  <c r="P199" i="1"/>
  <c r="Q199" i="1" s="1"/>
  <c r="I199" i="1"/>
  <c r="H199" i="1"/>
  <c r="T198" i="1"/>
  <c r="U198" i="1" s="1"/>
  <c r="W197" i="1"/>
  <c r="AA197" i="1"/>
  <c r="AB197" i="1" s="1"/>
  <c r="V195" i="1"/>
  <c r="AC195" i="1"/>
  <c r="K198" i="1"/>
  <c r="L198" i="1" s="1"/>
  <c r="O198" i="1" s="1"/>
  <c r="V196" i="1"/>
  <c r="Z196" i="1" s="1"/>
  <c r="AC196" i="1"/>
  <c r="AD196" i="1" s="1"/>
  <c r="F200" i="1"/>
  <c r="G200" i="1" s="1"/>
  <c r="D201" i="1"/>
  <c r="S197" i="1" l="1"/>
  <c r="R198" i="1"/>
  <c r="S198" i="1"/>
  <c r="W198" i="1"/>
  <c r="AA198" i="1"/>
  <c r="AB198" i="1" s="1"/>
  <c r="Z195" i="1"/>
  <c r="X195" i="1"/>
  <c r="Y195" i="1"/>
  <c r="X196" i="1"/>
  <c r="M198" i="1"/>
  <c r="N198" i="1" s="1"/>
  <c r="AG196" i="1"/>
  <c r="K199" i="1"/>
  <c r="L199" i="1" s="1"/>
  <c r="O199" i="1" s="1"/>
  <c r="Y196" i="1"/>
  <c r="V197" i="1"/>
  <c r="Z197" i="1" s="1"/>
  <c r="AC197" i="1"/>
  <c r="AD197" i="1" s="1"/>
  <c r="T199" i="1"/>
  <c r="U199" i="1" s="1"/>
  <c r="J200" i="1"/>
  <c r="I200" i="1"/>
  <c r="H200" i="1"/>
  <c r="P200" i="1"/>
  <c r="Q200" i="1" s="1"/>
  <c r="F201" i="1"/>
  <c r="G201" i="1" s="1"/>
  <c r="D202" i="1"/>
  <c r="AE196" i="1"/>
  <c r="AF196" i="1" s="1"/>
  <c r="AD195" i="1"/>
  <c r="AG195" i="1"/>
  <c r="M199" i="1" l="1"/>
  <c r="N199" i="1" s="1"/>
  <c r="X197" i="1"/>
  <c r="R199" i="1"/>
  <c r="S199" i="1"/>
  <c r="F202" i="1"/>
  <c r="G202" i="1" s="1"/>
  <c r="D203" i="1"/>
  <c r="K200" i="1"/>
  <c r="L200" i="1" s="1"/>
  <c r="O200" i="1" s="1"/>
  <c r="AE197" i="1"/>
  <c r="AF197" i="1" s="1"/>
  <c r="AG197" i="1"/>
  <c r="AE195" i="1"/>
  <c r="AF195" i="1" s="1"/>
  <c r="V198" i="1"/>
  <c r="Z198" i="1" s="1"/>
  <c r="AC198" i="1"/>
  <c r="AD198" i="1" s="1"/>
  <c r="W199" i="1"/>
  <c r="AA199" i="1"/>
  <c r="AB199" i="1" s="1"/>
  <c r="J201" i="1"/>
  <c r="H201" i="1"/>
  <c r="I201" i="1"/>
  <c r="P201" i="1"/>
  <c r="Q201" i="1" s="1"/>
  <c r="T200" i="1"/>
  <c r="U200" i="1" s="1"/>
  <c r="Y197" i="1"/>
  <c r="R200" i="1" l="1"/>
  <c r="S200" i="1"/>
  <c r="Y198" i="1"/>
  <c r="J202" i="1"/>
  <c r="P202" i="1"/>
  <c r="Q202" i="1" s="1"/>
  <c r="H202" i="1"/>
  <c r="I202" i="1"/>
  <c r="W200" i="1"/>
  <c r="AA200" i="1"/>
  <c r="AB200" i="1" s="1"/>
  <c r="T201" i="1"/>
  <c r="U201" i="1" s="1"/>
  <c r="X198" i="1"/>
  <c r="M200" i="1"/>
  <c r="N200" i="1" s="1"/>
  <c r="AG198" i="1"/>
  <c r="V199" i="1"/>
  <c r="Z199" i="1" s="1"/>
  <c r="AC199" i="1"/>
  <c r="AD199" i="1" s="1"/>
  <c r="K201" i="1"/>
  <c r="M201" i="1" s="1"/>
  <c r="N201" i="1" s="1"/>
  <c r="AE198" i="1"/>
  <c r="AF198" i="1" s="1"/>
  <c r="F203" i="1"/>
  <c r="G203" i="1" s="1"/>
  <c r="D204" i="1"/>
  <c r="L201" i="1" l="1"/>
  <c r="O201" i="1" s="1"/>
  <c r="R201" i="1" s="1"/>
  <c r="AE199" i="1"/>
  <c r="AF199" i="1" s="1"/>
  <c r="S201" i="1"/>
  <c r="F204" i="1"/>
  <c r="G204" i="1" s="1"/>
  <c r="D205" i="1"/>
  <c r="AA201" i="1"/>
  <c r="AB201" i="1" s="1"/>
  <c r="W201" i="1"/>
  <c r="K202" i="1"/>
  <c r="M202" i="1" s="1"/>
  <c r="N202" i="1" s="1"/>
  <c r="J203" i="1"/>
  <c r="P203" i="1"/>
  <c r="Q203" i="1" s="1"/>
  <c r="I203" i="1"/>
  <c r="H203" i="1"/>
  <c r="Y199" i="1"/>
  <c r="V200" i="1"/>
  <c r="Z200" i="1" s="1"/>
  <c r="AC200" i="1"/>
  <c r="AD200" i="1" s="1"/>
  <c r="X199" i="1"/>
  <c r="AG199" i="1"/>
  <c r="T202" i="1"/>
  <c r="U202" i="1" s="1"/>
  <c r="L202" i="1" l="1"/>
  <c r="O202" i="1" s="1"/>
  <c r="R202" i="1" s="1"/>
  <c r="AG200" i="1"/>
  <c r="AE200" i="1"/>
  <c r="AF200" i="1" s="1"/>
  <c r="F205" i="1"/>
  <c r="G205" i="1" s="1"/>
  <c r="D206" i="1"/>
  <c r="X200" i="1"/>
  <c r="K203" i="1"/>
  <c r="L203" i="1" s="1"/>
  <c r="O203" i="1" s="1"/>
  <c r="J204" i="1"/>
  <c r="H204" i="1"/>
  <c r="I204" i="1"/>
  <c r="P204" i="1"/>
  <c r="Q204" i="1" s="1"/>
  <c r="V201" i="1"/>
  <c r="Z201" i="1" s="1"/>
  <c r="AC201" i="1"/>
  <c r="AD201" i="1" s="1"/>
  <c r="W202" i="1"/>
  <c r="AA202" i="1"/>
  <c r="AB202" i="1" s="1"/>
  <c r="T203" i="1"/>
  <c r="U203" i="1" s="1"/>
  <c r="S202" i="1"/>
  <c r="Y200" i="1"/>
  <c r="X201" i="1" l="1"/>
  <c r="AG201" i="1"/>
  <c r="Y201" i="1"/>
  <c r="R203" i="1"/>
  <c r="S203" i="1"/>
  <c r="T204" i="1"/>
  <c r="U204" i="1" s="1"/>
  <c r="M203" i="1"/>
  <c r="N203" i="1" s="1"/>
  <c r="J205" i="1"/>
  <c r="P205" i="1"/>
  <c r="Q205" i="1" s="1"/>
  <c r="H205" i="1"/>
  <c r="I205" i="1"/>
  <c r="K204" i="1"/>
  <c r="M204" i="1" s="1"/>
  <c r="N204" i="1" s="1"/>
  <c r="V202" i="1"/>
  <c r="Z202" i="1" s="1"/>
  <c r="AC202" i="1"/>
  <c r="AD202" i="1" s="1"/>
  <c r="AE201" i="1"/>
  <c r="AF201" i="1" s="1"/>
  <c r="AA203" i="1"/>
  <c r="AB203" i="1" s="1"/>
  <c r="W203" i="1"/>
  <c r="F206" i="1"/>
  <c r="G206" i="1" s="1"/>
  <c r="D207" i="1"/>
  <c r="X202" i="1" l="1"/>
  <c r="F207" i="1"/>
  <c r="G207" i="1" s="1"/>
  <c r="D208" i="1"/>
  <c r="W204" i="1"/>
  <c r="AA204" i="1"/>
  <c r="AB204" i="1" s="1"/>
  <c r="T205" i="1"/>
  <c r="U205" i="1" s="1"/>
  <c r="J206" i="1"/>
  <c r="H206" i="1"/>
  <c r="P206" i="1"/>
  <c r="Q206" i="1" s="1"/>
  <c r="I206" i="1"/>
  <c r="L204" i="1"/>
  <c r="O204" i="1" s="1"/>
  <c r="AG202" i="1"/>
  <c r="AE202" i="1"/>
  <c r="AF202" i="1" s="1"/>
  <c r="Y202" i="1"/>
  <c r="K205" i="1"/>
  <c r="M205" i="1" s="1"/>
  <c r="N205" i="1" s="1"/>
  <c r="V203" i="1"/>
  <c r="Z203" i="1" s="1"/>
  <c r="AC203" i="1"/>
  <c r="AD203" i="1" s="1"/>
  <c r="L205" i="1" l="1"/>
  <c r="O205" i="1" s="1"/>
  <c r="R204" i="1"/>
  <c r="S204" i="1"/>
  <c r="Y203" i="1"/>
  <c r="K206" i="1"/>
  <c r="M206" i="1" s="1"/>
  <c r="N206" i="1" s="1"/>
  <c r="T206" i="1"/>
  <c r="U206" i="1" s="1"/>
  <c r="AA205" i="1"/>
  <c r="AB205" i="1" s="1"/>
  <c r="W205" i="1"/>
  <c r="F208" i="1"/>
  <c r="G208" i="1" s="1"/>
  <c r="D209" i="1"/>
  <c r="X203" i="1"/>
  <c r="AE203" i="1"/>
  <c r="AF203" i="1" s="1"/>
  <c r="AG203" i="1"/>
  <c r="J207" i="1"/>
  <c r="I207" i="1"/>
  <c r="P207" i="1"/>
  <c r="Q207" i="1" s="1"/>
  <c r="H207" i="1"/>
  <c r="K207" i="1" l="1"/>
  <c r="M207" i="1" s="1"/>
  <c r="N207" i="1" s="1"/>
  <c r="T207" i="1"/>
  <c r="U207" i="1" s="1"/>
  <c r="L206" i="1"/>
  <c r="O206" i="1" s="1"/>
  <c r="F209" i="1"/>
  <c r="G209" i="1" s="1"/>
  <c r="D210" i="1"/>
  <c r="W206" i="1"/>
  <c r="AA206" i="1"/>
  <c r="AB206" i="1" s="1"/>
  <c r="V204" i="1"/>
  <c r="AC204" i="1"/>
  <c r="J208" i="1"/>
  <c r="P208" i="1"/>
  <c r="Q208" i="1" s="1"/>
  <c r="H208" i="1"/>
  <c r="I208" i="1"/>
  <c r="R205" i="1"/>
  <c r="S205" i="1"/>
  <c r="W207" i="1" l="1"/>
  <c r="AA207" i="1"/>
  <c r="AB207" i="1" s="1"/>
  <c r="AD204" i="1"/>
  <c r="AG204" i="1"/>
  <c r="F210" i="1"/>
  <c r="G210" i="1" s="1"/>
  <c r="D211" i="1"/>
  <c r="K208" i="1"/>
  <c r="M208" i="1" s="1"/>
  <c r="N208" i="1" s="1"/>
  <c r="Z204" i="1"/>
  <c r="X204" i="1"/>
  <c r="Y204" i="1"/>
  <c r="J209" i="1"/>
  <c r="P209" i="1"/>
  <c r="Q209" i="1" s="1"/>
  <c r="I209" i="1"/>
  <c r="H209" i="1"/>
  <c r="L207" i="1"/>
  <c r="O207" i="1" s="1"/>
  <c r="V205" i="1"/>
  <c r="AC205" i="1"/>
  <c r="R206" i="1"/>
  <c r="S206" i="1"/>
  <c r="T208" i="1"/>
  <c r="U208" i="1" s="1"/>
  <c r="L208" i="1" l="1"/>
  <c r="O208" i="1" s="1"/>
  <c r="R208" i="1" s="1"/>
  <c r="AE204" i="1"/>
  <c r="AF204" i="1" s="1"/>
  <c r="AD205" i="1"/>
  <c r="AG205" i="1"/>
  <c r="K209" i="1"/>
  <c r="L209" i="1" s="1"/>
  <c r="O209" i="1" s="1"/>
  <c r="F211" i="1"/>
  <c r="G211" i="1" s="1"/>
  <c r="D212" i="1"/>
  <c r="Z205" i="1"/>
  <c r="Y205" i="1"/>
  <c r="X205" i="1"/>
  <c r="T209" i="1"/>
  <c r="U209" i="1" s="1"/>
  <c r="J210" i="1"/>
  <c r="H210" i="1"/>
  <c r="P210" i="1"/>
  <c r="Q210" i="1" s="1"/>
  <c r="I210" i="1"/>
  <c r="W208" i="1"/>
  <c r="AA208" i="1"/>
  <c r="AB208" i="1" s="1"/>
  <c r="V206" i="1"/>
  <c r="AC206" i="1"/>
  <c r="S208" i="1"/>
  <c r="R207" i="1"/>
  <c r="S207" i="1"/>
  <c r="M209" i="1" l="1"/>
  <c r="N209" i="1" s="1"/>
  <c r="R209" i="1"/>
  <c r="S209" i="1"/>
  <c r="V208" i="1"/>
  <c r="Z208" i="1" s="1"/>
  <c r="AC208" i="1"/>
  <c r="AD208" i="1" s="1"/>
  <c r="V207" i="1"/>
  <c r="AC207" i="1"/>
  <c r="Z206" i="1"/>
  <c r="X206" i="1"/>
  <c r="Y206" i="1"/>
  <c r="J211" i="1"/>
  <c r="H211" i="1"/>
  <c r="P211" i="1"/>
  <c r="Q211" i="1" s="1"/>
  <c r="I211" i="1"/>
  <c r="AE205" i="1"/>
  <c r="AF205" i="1" s="1"/>
  <c r="M210" i="1"/>
  <c r="N210" i="1" s="1"/>
  <c r="K210" i="1"/>
  <c r="AA209" i="1"/>
  <c r="AB209" i="1" s="1"/>
  <c r="W209" i="1"/>
  <c r="T210" i="1"/>
  <c r="U210" i="1" s="1"/>
  <c r="AD206" i="1"/>
  <c r="AG206" i="1"/>
  <c r="L210" i="1"/>
  <c r="O210" i="1" s="1"/>
  <c r="R210" i="1" s="1"/>
  <c r="F212" i="1"/>
  <c r="G212" i="1" s="1"/>
  <c r="D213" i="1"/>
  <c r="Y208" i="1" l="1"/>
  <c r="AG208" i="1"/>
  <c r="X208" i="1"/>
  <c r="W210" i="1"/>
  <c r="AA210" i="1"/>
  <c r="AB210" i="1" s="1"/>
  <c r="AE208" i="1"/>
  <c r="AF208" i="1" s="1"/>
  <c r="D214" i="1"/>
  <c r="F213" i="1"/>
  <c r="G213" i="1" s="1"/>
  <c r="AE206" i="1"/>
  <c r="AF206" i="1"/>
  <c r="K211" i="1"/>
  <c r="M211" i="1" s="1"/>
  <c r="N211" i="1" s="1"/>
  <c r="AD207" i="1"/>
  <c r="AG207" i="1"/>
  <c r="V209" i="1"/>
  <c r="Z209" i="1" s="1"/>
  <c r="AC209" i="1"/>
  <c r="AD209" i="1" s="1"/>
  <c r="J212" i="1"/>
  <c r="I212" i="1"/>
  <c r="H212" i="1"/>
  <c r="P212" i="1"/>
  <c r="Q212" i="1" s="1"/>
  <c r="S210" i="1"/>
  <c r="T211" i="1"/>
  <c r="U211" i="1" s="1"/>
  <c r="Z207" i="1"/>
  <c r="X207" i="1"/>
  <c r="Y207" i="1"/>
  <c r="W211" i="1" l="1"/>
  <c r="AA211" i="1"/>
  <c r="AB211" i="1" s="1"/>
  <c r="Y209" i="1"/>
  <c r="J213" i="1"/>
  <c r="I213" i="1"/>
  <c r="P213" i="1"/>
  <c r="Q213" i="1" s="1"/>
  <c r="H213" i="1"/>
  <c r="AG209" i="1"/>
  <c r="K212" i="1"/>
  <c r="L212" i="1" s="1"/>
  <c r="O212" i="1" s="1"/>
  <c r="V210" i="1"/>
  <c r="Z210" i="1" s="1"/>
  <c r="AC210" i="1"/>
  <c r="AD210" i="1" s="1"/>
  <c r="AE207" i="1"/>
  <c r="AF207" i="1" s="1"/>
  <c r="X209" i="1"/>
  <c r="F214" i="1"/>
  <c r="G214" i="1" s="1"/>
  <c r="D215" i="1"/>
  <c r="L211" i="1"/>
  <c r="O211" i="1" s="1"/>
  <c r="T212" i="1"/>
  <c r="U212" i="1" s="1"/>
  <c r="AE209" i="1"/>
  <c r="AF209" i="1" s="1"/>
  <c r="Y210" i="1" l="1"/>
  <c r="M212" i="1"/>
  <c r="N212" i="1" s="1"/>
  <c r="AG210" i="1"/>
  <c r="X210" i="1"/>
  <c r="R212" i="1"/>
  <c r="S212" i="1"/>
  <c r="R211" i="1"/>
  <c r="S211" i="1"/>
  <c r="F215" i="1"/>
  <c r="G215" i="1" s="1"/>
  <c r="D216" i="1"/>
  <c r="J214" i="1"/>
  <c r="I214" i="1"/>
  <c r="H214" i="1"/>
  <c r="P214" i="1"/>
  <c r="Q214" i="1" s="1"/>
  <c r="T213" i="1"/>
  <c r="U213" i="1" s="1"/>
  <c r="W212" i="1"/>
  <c r="AA212" i="1"/>
  <c r="AB212" i="1" s="1"/>
  <c r="AE210" i="1"/>
  <c r="AF210" i="1" s="1"/>
  <c r="K213" i="1"/>
  <c r="L213" i="1" s="1"/>
  <c r="O213" i="1" s="1"/>
  <c r="R213" i="1" l="1"/>
  <c r="S213" i="1"/>
  <c r="M213" i="1"/>
  <c r="N213" i="1" s="1"/>
  <c r="T214" i="1"/>
  <c r="U214" i="1" s="1"/>
  <c r="V211" i="1"/>
  <c r="AC211" i="1"/>
  <c r="F216" i="1"/>
  <c r="G216" i="1" s="1"/>
  <c r="D217" i="1"/>
  <c r="K214" i="1"/>
  <c r="L214" i="1" s="1"/>
  <c r="O214" i="1" s="1"/>
  <c r="J215" i="1"/>
  <c r="I215" i="1"/>
  <c r="H215" i="1"/>
  <c r="P215" i="1"/>
  <c r="Q215" i="1" s="1"/>
  <c r="V212" i="1"/>
  <c r="Z212" i="1" s="1"/>
  <c r="AC212" i="1"/>
  <c r="AD212" i="1" s="1"/>
  <c r="W213" i="1"/>
  <c r="AA213" i="1"/>
  <c r="AB213" i="1" s="1"/>
  <c r="R214" i="1" l="1"/>
  <c r="S214" i="1"/>
  <c r="AE212" i="1"/>
  <c r="AF212" i="1" s="1"/>
  <c r="K215" i="1"/>
  <c r="M215" i="1" s="1"/>
  <c r="N215" i="1" s="1"/>
  <c r="F217" i="1"/>
  <c r="G217" i="1" s="1"/>
  <c r="D218" i="1"/>
  <c r="Z211" i="1"/>
  <c r="X211" i="1"/>
  <c r="Y211" i="1"/>
  <c r="Y212" i="1"/>
  <c r="J216" i="1"/>
  <c r="I216" i="1"/>
  <c r="H216" i="1"/>
  <c r="P216" i="1"/>
  <c r="Q216" i="1" s="1"/>
  <c r="T215" i="1"/>
  <c r="U215" i="1" s="1"/>
  <c r="M214" i="1"/>
  <c r="N214" i="1" s="1"/>
  <c r="AA214" i="1"/>
  <c r="AB214" i="1" s="1"/>
  <c r="W214" i="1"/>
  <c r="V213" i="1"/>
  <c r="Z213" i="1" s="1"/>
  <c r="AC213" i="1"/>
  <c r="AD213" i="1" s="1"/>
  <c r="AG212" i="1"/>
  <c r="AD211" i="1"/>
  <c r="AG211" i="1"/>
  <c r="X212" i="1"/>
  <c r="L215" i="1" l="1"/>
  <c r="O215" i="1" s="1"/>
  <c r="R215" i="1" s="1"/>
  <c r="F218" i="1"/>
  <c r="G218" i="1" s="1"/>
  <c r="D219" i="1"/>
  <c r="AG213" i="1"/>
  <c r="Y213" i="1"/>
  <c r="K216" i="1"/>
  <c r="L216" i="1" s="1"/>
  <c r="O216" i="1" s="1"/>
  <c r="J217" i="1"/>
  <c r="H217" i="1"/>
  <c r="I217" i="1"/>
  <c r="P217" i="1"/>
  <c r="Q217" i="1" s="1"/>
  <c r="AE211" i="1"/>
  <c r="AF211" i="1" s="1"/>
  <c r="AE213" i="1"/>
  <c r="AF213" i="1" s="1"/>
  <c r="X213" i="1"/>
  <c r="V214" i="1"/>
  <c r="Z214" i="1" s="1"/>
  <c r="AC214" i="1"/>
  <c r="AD214" i="1" s="1"/>
  <c r="AA215" i="1"/>
  <c r="AB215" i="1" s="1"/>
  <c r="W215" i="1"/>
  <c r="T216" i="1"/>
  <c r="U216" i="1" s="1"/>
  <c r="M216" i="1" l="1"/>
  <c r="N216" i="1" s="1"/>
  <c r="S215" i="1"/>
  <c r="AC215" i="1" s="1"/>
  <c r="AD215" i="1" s="1"/>
  <c r="R216" i="1"/>
  <c r="S216" i="1"/>
  <c r="AG214" i="1"/>
  <c r="V215" i="1"/>
  <c r="Z215" i="1" s="1"/>
  <c r="T217" i="1"/>
  <c r="U217" i="1" s="1"/>
  <c r="K217" i="1"/>
  <c r="M217" i="1" s="1"/>
  <c r="N217" i="1" s="1"/>
  <c r="F219" i="1"/>
  <c r="G219" i="1" s="1"/>
  <c r="D220" i="1"/>
  <c r="X214" i="1"/>
  <c r="AE214" i="1"/>
  <c r="AF214" i="1" s="1"/>
  <c r="W216" i="1"/>
  <c r="AA216" i="1"/>
  <c r="AB216" i="1" s="1"/>
  <c r="J218" i="1"/>
  <c r="H218" i="1"/>
  <c r="I218" i="1"/>
  <c r="P218" i="1"/>
  <c r="Q218" i="1" s="1"/>
  <c r="Y214" i="1"/>
  <c r="L217" i="1" l="1"/>
  <c r="O217" i="1" s="1"/>
  <c r="R217" i="1" s="1"/>
  <c r="Y215" i="1"/>
  <c r="X215" i="1"/>
  <c r="F220" i="1"/>
  <c r="G220" i="1" s="1"/>
  <c r="D221" i="1"/>
  <c r="K218" i="1"/>
  <c r="M218" i="1" s="1"/>
  <c r="N218" i="1" s="1"/>
  <c r="J219" i="1"/>
  <c r="H219" i="1"/>
  <c r="I219" i="1"/>
  <c r="P219" i="1"/>
  <c r="Q219" i="1" s="1"/>
  <c r="AE215" i="1"/>
  <c r="AF215" i="1" s="1"/>
  <c r="AG215" i="1"/>
  <c r="V216" i="1"/>
  <c r="Z216" i="1" s="1"/>
  <c r="AC216" i="1"/>
  <c r="AD216" i="1" s="1"/>
  <c r="T218" i="1"/>
  <c r="U218" i="1" s="1"/>
  <c r="W217" i="1"/>
  <c r="AA217" i="1"/>
  <c r="AB217" i="1" s="1"/>
  <c r="S217" i="1" l="1"/>
  <c r="V217" i="1" s="1"/>
  <c r="W218" i="1"/>
  <c r="AA218" i="1"/>
  <c r="AB218" i="1" s="1"/>
  <c r="L218" i="1"/>
  <c r="O218" i="1" s="1"/>
  <c r="D222" i="1"/>
  <c r="F221" i="1"/>
  <c r="G221" i="1" s="1"/>
  <c r="J220" i="1"/>
  <c r="H220" i="1"/>
  <c r="I220" i="1"/>
  <c r="P220" i="1"/>
  <c r="Q220" i="1" s="1"/>
  <c r="Y216" i="1"/>
  <c r="AE216" i="1"/>
  <c r="AF216" i="1" s="1"/>
  <c r="T219" i="1"/>
  <c r="U219" i="1" s="1"/>
  <c r="AG216" i="1"/>
  <c r="K219" i="1"/>
  <c r="M219" i="1" s="1"/>
  <c r="N219" i="1" s="1"/>
  <c r="X216" i="1"/>
  <c r="Z217" i="1" l="1"/>
  <c r="Y217" i="1"/>
  <c r="AC217" i="1"/>
  <c r="AD217" i="1" s="1"/>
  <c r="X217" i="1"/>
  <c r="K220" i="1"/>
  <c r="M220" i="1" s="1"/>
  <c r="N220" i="1" s="1"/>
  <c r="AE217" i="1"/>
  <c r="AF217" i="1" s="1"/>
  <c r="L219" i="1"/>
  <c r="O219" i="1" s="1"/>
  <c r="R218" i="1"/>
  <c r="S218" i="1"/>
  <c r="J221" i="1"/>
  <c r="H221" i="1"/>
  <c r="I221" i="1"/>
  <c r="P221" i="1"/>
  <c r="Q221" i="1" s="1"/>
  <c r="W219" i="1"/>
  <c r="AA219" i="1"/>
  <c r="AB219" i="1" s="1"/>
  <c r="T220" i="1"/>
  <c r="U220" i="1" s="1"/>
  <c r="F222" i="1"/>
  <c r="G222" i="1" s="1"/>
  <c r="D223" i="1"/>
  <c r="AG217" i="1" l="1"/>
  <c r="F223" i="1"/>
  <c r="G223" i="1" s="1"/>
  <c r="D224" i="1"/>
  <c r="K221" i="1"/>
  <c r="M221" i="1" s="1"/>
  <c r="N221" i="1" s="1"/>
  <c r="V218" i="1"/>
  <c r="AC218" i="1"/>
  <c r="J222" i="1"/>
  <c r="P222" i="1"/>
  <c r="Q222" i="1" s="1"/>
  <c r="H222" i="1"/>
  <c r="I222" i="1"/>
  <c r="L220" i="1"/>
  <c r="O220" i="1" s="1"/>
  <c r="W220" i="1"/>
  <c r="AA220" i="1"/>
  <c r="AB220" i="1" s="1"/>
  <c r="T221" i="1"/>
  <c r="U221" i="1" s="1"/>
  <c r="R219" i="1"/>
  <c r="S219" i="1"/>
  <c r="L221" i="1" l="1"/>
  <c r="O221" i="1" s="1"/>
  <c r="R220" i="1"/>
  <c r="S220" i="1"/>
  <c r="AD218" i="1"/>
  <c r="AG218" i="1"/>
  <c r="K222" i="1"/>
  <c r="L222" i="1" s="1"/>
  <c r="O222" i="1" s="1"/>
  <c r="T222" i="1"/>
  <c r="U222" i="1" s="1"/>
  <c r="Z218" i="1"/>
  <c r="X218" i="1"/>
  <c r="Y218" i="1"/>
  <c r="F224" i="1"/>
  <c r="G224" i="1" s="1"/>
  <c r="D225" i="1"/>
  <c r="W221" i="1"/>
  <c r="AA221" i="1"/>
  <c r="AB221" i="1" s="1"/>
  <c r="V219" i="1"/>
  <c r="AC219" i="1"/>
  <c r="I223" i="1"/>
  <c r="J223" i="1"/>
  <c r="P223" i="1"/>
  <c r="Q223" i="1" s="1"/>
  <c r="H223" i="1"/>
  <c r="R221" i="1" l="1"/>
  <c r="S221" i="1"/>
  <c r="V221" i="1" s="1"/>
  <c r="Z221" i="1" s="1"/>
  <c r="R222" i="1"/>
  <c r="S222" i="1"/>
  <c r="Z219" i="1"/>
  <c r="Y219" i="1"/>
  <c r="X219" i="1"/>
  <c r="J224" i="1"/>
  <c r="H224" i="1"/>
  <c r="I224" i="1"/>
  <c r="P224" i="1"/>
  <c r="Q224" i="1" s="1"/>
  <c r="M222" i="1"/>
  <c r="N222" i="1" s="1"/>
  <c r="W222" i="1"/>
  <c r="AA222" i="1"/>
  <c r="AB222" i="1" s="1"/>
  <c r="T223" i="1"/>
  <c r="U223" i="1" s="1"/>
  <c r="Y221" i="1"/>
  <c r="AE218" i="1"/>
  <c r="AF218" i="1" s="1"/>
  <c r="V220" i="1"/>
  <c r="AC220" i="1"/>
  <c r="K223" i="1"/>
  <c r="L223" i="1" s="1"/>
  <c r="O223" i="1" s="1"/>
  <c r="AD219" i="1"/>
  <c r="AG219" i="1"/>
  <c r="F225" i="1"/>
  <c r="G225" i="1" s="1"/>
  <c r="D226" i="1"/>
  <c r="X221" i="1" l="1"/>
  <c r="AC221" i="1"/>
  <c r="R223" i="1"/>
  <c r="S223" i="1"/>
  <c r="AE219" i="1"/>
  <c r="AF219" i="1" s="1"/>
  <c r="AD220" i="1"/>
  <c r="AG220" i="1"/>
  <c r="T224" i="1"/>
  <c r="U224" i="1" s="1"/>
  <c r="V222" i="1"/>
  <c r="Z222" i="1" s="1"/>
  <c r="AC222" i="1"/>
  <c r="AD222" i="1" s="1"/>
  <c r="K224" i="1"/>
  <c r="M224" i="1" s="1"/>
  <c r="N224" i="1" s="1"/>
  <c r="Z220" i="1"/>
  <c r="Y220" i="1"/>
  <c r="X220" i="1"/>
  <c r="J225" i="1"/>
  <c r="I225" i="1"/>
  <c r="H225" i="1"/>
  <c r="P225" i="1"/>
  <c r="Q225" i="1" s="1"/>
  <c r="M223" i="1"/>
  <c r="N223" i="1" s="1"/>
  <c r="F226" i="1"/>
  <c r="G226" i="1" s="1"/>
  <c r="D227" i="1"/>
  <c r="W223" i="1"/>
  <c r="AA223" i="1"/>
  <c r="AB223" i="1" s="1"/>
  <c r="Y222" i="1" l="1"/>
  <c r="X222" i="1"/>
  <c r="L224" i="1"/>
  <c r="O224" i="1" s="1"/>
  <c r="R224" i="1" s="1"/>
  <c r="AD221" i="1"/>
  <c r="AE221" i="1" s="1"/>
  <c r="AF221" i="1" s="1"/>
  <c r="AG221" i="1"/>
  <c r="AG222" i="1"/>
  <c r="T225" i="1"/>
  <c r="U225" i="1" s="1"/>
  <c r="S224" i="1"/>
  <c r="W224" i="1"/>
  <c r="AA224" i="1"/>
  <c r="AB224" i="1" s="1"/>
  <c r="F227" i="1"/>
  <c r="G227" i="1" s="1"/>
  <c r="D228" i="1"/>
  <c r="K225" i="1"/>
  <c r="L225" i="1" s="1"/>
  <c r="O225" i="1" s="1"/>
  <c r="AE222" i="1"/>
  <c r="AF222" i="1" s="1"/>
  <c r="V223" i="1"/>
  <c r="Z223" i="1" s="1"/>
  <c r="AC223" i="1"/>
  <c r="AD223" i="1" s="1"/>
  <c r="J226" i="1"/>
  <c r="P226" i="1"/>
  <c r="Q226" i="1" s="1"/>
  <c r="I226" i="1"/>
  <c r="H226" i="1"/>
  <c r="AE220" i="1"/>
  <c r="AF220" i="1" s="1"/>
  <c r="R225" i="1" l="1"/>
  <c r="S225" i="1"/>
  <c r="K226" i="1"/>
  <c r="M226" i="1" s="1"/>
  <c r="N226" i="1" s="1"/>
  <c r="AE223" i="1"/>
  <c r="AF223" i="1" s="1"/>
  <c r="M225" i="1"/>
  <c r="N225" i="1" s="1"/>
  <c r="X223" i="1"/>
  <c r="V224" i="1"/>
  <c r="Z224" i="1" s="1"/>
  <c r="AC224" i="1"/>
  <c r="AD224" i="1" s="1"/>
  <c r="Y223" i="1"/>
  <c r="W225" i="1"/>
  <c r="AA225" i="1"/>
  <c r="AB225" i="1" s="1"/>
  <c r="T226" i="1"/>
  <c r="U226" i="1" s="1"/>
  <c r="F228" i="1"/>
  <c r="G228" i="1" s="1"/>
  <c r="D229" i="1"/>
  <c r="J227" i="1"/>
  <c r="P227" i="1"/>
  <c r="Q227" i="1" s="1"/>
  <c r="H227" i="1"/>
  <c r="I227" i="1"/>
  <c r="AG223" i="1"/>
  <c r="Y224" i="1" l="1"/>
  <c r="AG224" i="1"/>
  <c r="X224" i="1"/>
  <c r="T227" i="1"/>
  <c r="U227" i="1" s="1"/>
  <c r="K227" i="1"/>
  <c r="M227" i="1" s="1"/>
  <c r="N227" i="1" s="1"/>
  <c r="L226" i="1"/>
  <c r="O226" i="1" s="1"/>
  <c r="AA226" i="1"/>
  <c r="AB226" i="1" s="1"/>
  <c r="W226" i="1"/>
  <c r="AE224" i="1"/>
  <c r="AF224" i="1" s="1"/>
  <c r="V225" i="1"/>
  <c r="Z225" i="1" s="1"/>
  <c r="AC225" i="1"/>
  <c r="AD225" i="1" s="1"/>
  <c r="L227" i="1"/>
  <c r="O227" i="1" s="1"/>
  <c r="R227" i="1" s="1"/>
  <c r="F229" i="1"/>
  <c r="G229" i="1" s="1"/>
  <c r="D230" i="1"/>
  <c r="J228" i="1"/>
  <c r="I228" i="1"/>
  <c r="H228" i="1"/>
  <c r="P228" i="1"/>
  <c r="Q228" i="1" s="1"/>
  <c r="Y225" i="1" l="1"/>
  <c r="AG225" i="1"/>
  <c r="K228" i="1"/>
  <c r="L228" i="1" s="1"/>
  <c r="O228" i="1" s="1"/>
  <c r="AE225" i="1"/>
  <c r="AF225" i="1" s="1"/>
  <c r="R226" i="1"/>
  <c r="S226" i="1"/>
  <c r="T228" i="1"/>
  <c r="U228" i="1" s="1"/>
  <c r="F230" i="1"/>
  <c r="G230" i="1" s="1"/>
  <c r="D231" i="1"/>
  <c r="S227" i="1"/>
  <c r="J229" i="1"/>
  <c r="P229" i="1"/>
  <c r="Q229" i="1" s="1"/>
  <c r="I229" i="1"/>
  <c r="H229" i="1"/>
  <c r="X225" i="1"/>
  <c r="W227" i="1"/>
  <c r="AA227" i="1"/>
  <c r="AB227" i="1" s="1"/>
  <c r="M228" i="1" l="1"/>
  <c r="N228" i="1" s="1"/>
  <c r="R228" i="1"/>
  <c r="S228" i="1"/>
  <c r="T229" i="1"/>
  <c r="U229" i="1" s="1"/>
  <c r="F231" i="1"/>
  <c r="G231" i="1" s="1"/>
  <c r="D232" i="1"/>
  <c r="V226" i="1"/>
  <c r="AC226" i="1"/>
  <c r="J230" i="1"/>
  <c r="H230" i="1"/>
  <c r="P230" i="1"/>
  <c r="Q230" i="1" s="1"/>
  <c r="I230" i="1"/>
  <c r="W228" i="1"/>
  <c r="AA228" i="1"/>
  <c r="AB228" i="1" s="1"/>
  <c r="V227" i="1"/>
  <c r="Z227" i="1" s="1"/>
  <c r="AC227" i="1"/>
  <c r="AD227" i="1" s="1"/>
  <c r="K229" i="1"/>
  <c r="L229" i="1" s="1"/>
  <c r="O229" i="1" s="1"/>
  <c r="Y227" i="1" l="1"/>
  <c r="R229" i="1"/>
  <c r="S229" i="1"/>
  <c r="AE227" i="1"/>
  <c r="AF227" i="1" s="1"/>
  <c r="F232" i="1"/>
  <c r="G232" i="1" s="1"/>
  <c r="D233" i="1"/>
  <c r="M229" i="1"/>
  <c r="N229" i="1" s="1"/>
  <c r="K230" i="1"/>
  <c r="M230" i="1" s="1"/>
  <c r="N230" i="1" s="1"/>
  <c r="J231" i="1"/>
  <c r="I231" i="1"/>
  <c r="H231" i="1"/>
  <c r="P231" i="1"/>
  <c r="Q231" i="1" s="1"/>
  <c r="X227" i="1"/>
  <c r="T230" i="1"/>
  <c r="U230" i="1" s="1"/>
  <c r="AD226" i="1"/>
  <c r="AG226" i="1"/>
  <c r="V228" i="1"/>
  <c r="Z228" i="1" s="1"/>
  <c r="AC228" i="1"/>
  <c r="AD228" i="1" s="1"/>
  <c r="AG227" i="1"/>
  <c r="L230" i="1"/>
  <c r="O230" i="1" s="1"/>
  <c r="R230" i="1" s="1"/>
  <c r="Z226" i="1"/>
  <c r="Y226" i="1"/>
  <c r="X226" i="1"/>
  <c r="W229" i="1"/>
  <c r="AA229" i="1"/>
  <c r="AB229" i="1" s="1"/>
  <c r="AE226" i="1" l="1"/>
  <c r="AF226" i="1" s="1"/>
  <c r="X228" i="1"/>
  <c r="K231" i="1"/>
  <c r="M231" i="1" s="1"/>
  <c r="N231" i="1" s="1"/>
  <c r="AE228" i="1"/>
  <c r="AF228" i="1" s="1"/>
  <c r="S230" i="1"/>
  <c r="F233" i="1"/>
  <c r="G233" i="1" s="1"/>
  <c r="D234" i="1"/>
  <c r="W230" i="1"/>
  <c r="AA230" i="1"/>
  <c r="AB230" i="1" s="1"/>
  <c r="T231" i="1"/>
  <c r="U231" i="1" s="1"/>
  <c r="J232" i="1"/>
  <c r="P232" i="1"/>
  <c r="Q232" i="1" s="1"/>
  <c r="H232" i="1"/>
  <c r="I232" i="1"/>
  <c r="V229" i="1"/>
  <c r="Z229" i="1" s="1"/>
  <c r="AC229" i="1"/>
  <c r="AD229" i="1" s="1"/>
  <c r="AG228" i="1"/>
  <c r="Y228" i="1"/>
  <c r="L231" i="1"/>
  <c r="O231" i="1" s="1"/>
  <c r="R231" i="1" s="1"/>
  <c r="X229" i="1" l="1"/>
  <c r="AE229" i="1"/>
  <c r="AF229" i="1" s="1"/>
  <c r="Y229" i="1"/>
  <c r="M232" i="1"/>
  <c r="N232" i="1" s="1"/>
  <c r="K232" i="1"/>
  <c r="S231" i="1"/>
  <c r="F234" i="1"/>
  <c r="G234" i="1" s="1"/>
  <c r="D235" i="1"/>
  <c r="W231" i="1"/>
  <c r="AA231" i="1"/>
  <c r="AB231" i="1" s="1"/>
  <c r="J233" i="1"/>
  <c r="H233" i="1"/>
  <c r="I233" i="1"/>
  <c r="P233" i="1"/>
  <c r="Q233" i="1" s="1"/>
  <c r="L232" i="1"/>
  <c r="O232" i="1" s="1"/>
  <c r="R232" i="1" s="1"/>
  <c r="AG229" i="1"/>
  <c r="T232" i="1"/>
  <c r="U232" i="1" s="1"/>
  <c r="S232" i="1"/>
  <c r="V230" i="1"/>
  <c r="Z230" i="1" s="1"/>
  <c r="AC230" i="1"/>
  <c r="AD230" i="1" s="1"/>
  <c r="AE230" i="1" l="1"/>
  <c r="AF230" i="1" s="1"/>
  <c r="AG230" i="1"/>
  <c r="F235" i="1"/>
  <c r="G235" i="1" s="1"/>
  <c r="D236" i="1"/>
  <c r="V232" i="1"/>
  <c r="Z232" i="1" s="1"/>
  <c r="J234" i="1"/>
  <c r="I234" i="1"/>
  <c r="P234" i="1"/>
  <c r="Q234" i="1" s="1"/>
  <c r="H234" i="1"/>
  <c r="W232" i="1"/>
  <c r="AA232" i="1"/>
  <c r="AB232" i="1" s="1"/>
  <c r="AC232" i="1" s="1"/>
  <c r="AD232" i="1" s="1"/>
  <c r="T233" i="1"/>
  <c r="U233" i="1" s="1"/>
  <c r="V231" i="1"/>
  <c r="Z231" i="1" s="1"/>
  <c r="AC231" i="1"/>
  <c r="AD231" i="1" s="1"/>
  <c r="Y230" i="1"/>
  <c r="X230" i="1"/>
  <c r="K233" i="1"/>
  <c r="L233" i="1" s="1"/>
  <c r="O233" i="1" s="1"/>
  <c r="AE232" i="1" l="1"/>
  <c r="AF232" i="1" s="1"/>
  <c r="R233" i="1"/>
  <c r="S233" i="1"/>
  <c r="M233" i="1"/>
  <c r="N233" i="1" s="1"/>
  <c r="W233" i="1"/>
  <c r="AA233" i="1"/>
  <c r="AB233" i="1" s="1"/>
  <c r="T234" i="1"/>
  <c r="U234" i="1" s="1"/>
  <c r="AE231" i="1"/>
  <c r="AF231" i="1" s="1"/>
  <c r="K234" i="1"/>
  <c r="M234" i="1" s="1"/>
  <c r="N234" i="1" s="1"/>
  <c r="AG232" i="1"/>
  <c r="F236" i="1"/>
  <c r="G236" i="1" s="1"/>
  <c r="D237" i="1"/>
  <c r="Y231" i="1"/>
  <c r="X232" i="1"/>
  <c r="Y232" i="1"/>
  <c r="X231" i="1"/>
  <c r="AG231" i="1"/>
  <c r="J235" i="1"/>
  <c r="I235" i="1"/>
  <c r="P235" i="1"/>
  <c r="Q235" i="1" s="1"/>
  <c r="H235" i="1"/>
  <c r="W234" i="1" l="1"/>
  <c r="AA234" i="1"/>
  <c r="AB234" i="1" s="1"/>
  <c r="V233" i="1"/>
  <c r="Z233" i="1" s="1"/>
  <c r="AC233" i="1"/>
  <c r="AD233" i="1" s="1"/>
  <c r="J236" i="1"/>
  <c r="P236" i="1"/>
  <c r="Q236" i="1" s="1"/>
  <c r="H236" i="1"/>
  <c r="I236" i="1"/>
  <c r="L234" i="1"/>
  <c r="O234" i="1" s="1"/>
  <c r="T235" i="1"/>
  <c r="U235" i="1" s="1"/>
  <c r="K235" i="1"/>
  <c r="L235" i="1" s="1"/>
  <c r="O235" i="1" s="1"/>
  <c r="F237" i="1"/>
  <c r="G237" i="1" s="1"/>
  <c r="D238" i="1"/>
  <c r="M235" i="1" l="1"/>
  <c r="N235" i="1" s="1"/>
  <c r="X233" i="1"/>
  <c r="Y233" i="1"/>
  <c r="R235" i="1"/>
  <c r="S235" i="1"/>
  <c r="K236" i="1"/>
  <c r="L236" i="1" s="1"/>
  <c r="O236" i="1" s="1"/>
  <c r="AE233" i="1"/>
  <c r="AF233" i="1" s="1"/>
  <c r="W235" i="1"/>
  <c r="AA235" i="1"/>
  <c r="AB235" i="1" s="1"/>
  <c r="J237" i="1"/>
  <c r="H237" i="1"/>
  <c r="I237" i="1"/>
  <c r="P237" i="1"/>
  <c r="Q237" i="1" s="1"/>
  <c r="F238" i="1"/>
  <c r="G238" i="1" s="1"/>
  <c r="D239" i="1"/>
  <c r="R234" i="1"/>
  <c r="S234" i="1"/>
  <c r="T236" i="1"/>
  <c r="U236" i="1" s="1"/>
  <c r="AG233" i="1"/>
  <c r="R236" i="1" l="1"/>
  <c r="S236" i="1"/>
  <c r="W236" i="1"/>
  <c r="AA236" i="1"/>
  <c r="AB236" i="1" s="1"/>
  <c r="F239" i="1"/>
  <c r="G239" i="1" s="1"/>
  <c r="D240" i="1"/>
  <c r="K237" i="1"/>
  <c r="M237" i="1" s="1"/>
  <c r="N237" i="1" s="1"/>
  <c r="M236" i="1"/>
  <c r="N236" i="1" s="1"/>
  <c r="J238" i="1"/>
  <c r="I238" i="1"/>
  <c r="H238" i="1"/>
  <c r="P238" i="1"/>
  <c r="Q238" i="1" s="1"/>
  <c r="V234" i="1"/>
  <c r="AC234" i="1"/>
  <c r="V235" i="1"/>
  <c r="Z235" i="1" s="1"/>
  <c r="AC235" i="1"/>
  <c r="AD235" i="1" s="1"/>
  <c r="T237" i="1"/>
  <c r="U237" i="1" s="1"/>
  <c r="Y235" i="1" l="1"/>
  <c r="AD234" i="1"/>
  <c r="AG234" i="1"/>
  <c r="K238" i="1"/>
  <c r="L238" i="1" s="1"/>
  <c r="O238" i="1" s="1"/>
  <c r="L237" i="1"/>
  <c r="O237" i="1" s="1"/>
  <c r="AE235" i="1"/>
  <c r="AF235" i="1" s="1"/>
  <c r="Z234" i="1"/>
  <c r="Y234" i="1"/>
  <c r="X234" i="1"/>
  <c r="F240" i="1"/>
  <c r="G240" i="1" s="1"/>
  <c r="D241" i="1"/>
  <c r="V236" i="1"/>
  <c r="Z236" i="1" s="1"/>
  <c r="AC236" i="1"/>
  <c r="AD236" i="1" s="1"/>
  <c r="W237" i="1"/>
  <c r="AA237" i="1"/>
  <c r="AB237" i="1" s="1"/>
  <c r="T238" i="1"/>
  <c r="U238" i="1" s="1"/>
  <c r="X235" i="1"/>
  <c r="AG235" i="1"/>
  <c r="J239" i="1"/>
  <c r="H239" i="1"/>
  <c r="I239" i="1"/>
  <c r="P239" i="1"/>
  <c r="Q239" i="1" s="1"/>
  <c r="R238" i="1" l="1"/>
  <c r="S238" i="1"/>
  <c r="AE236" i="1"/>
  <c r="AF236" i="1" s="1"/>
  <c r="R237" i="1"/>
  <c r="S237" i="1"/>
  <c r="AE234" i="1"/>
  <c r="AF234" i="1" s="1"/>
  <c r="M238" i="1"/>
  <c r="N238" i="1" s="1"/>
  <c r="AG236" i="1"/>
  <c r="T239" i="1"/>
  <c r="U239" i="1" s="1"/>
  <c r="F241" i="1"/>
  <c r="G241" i="1" s="1"/>
  <c r="D242" i="1"/>
  <c r="X236" i="1"/>
  <c r="W238" i="1"/>
  <c r="AA238" i="1"/>
  <c r="AB238" i="1" s="1"/>
  <c r="K239" i="1"/>
  <c r="M239" i="1" s="1"/>
  <c r="N239" i="1" s="1"/>
  <c r="J240" i="1"/>
  <c r="I240" i="1"/>
  <c r="P240" i="1"/>
  <c r="Q240" i="1" s="1"/>
  <c r="H240" i="1"/>
  <c r="Y236" i="1"/>
  <c r="J241" i="1" l="1"/>
  <c r="I241" i="1"/>
  <c r="P241" i="1"/>
  <c r="Q241" i="1" s="1"/>
  <c r="H241" i="1"/>
  <c r="V237" i="1"/>
  <c r="AC237" i="1"/>
  <c r="L239" i="1"/>
  <c r="O239" i="1" s="1"/>
  <c r="T240" i="1"/>
  <c r="U240" i="1" s="1"/>
  <c r="K240" i="1"/>
  <c r="L240" i="1" s="1"/>
  <c r="O240" i="1" s="1"/>
  <c r="V238" i="1"/>
  <c r="Z238" i="1" s="1"/>
  <c r="AC238" i="1"/>
  <c r="AD238" i="1" s="1"/>
  <c r="F242" i="1"/>
  <c r="G242" i="1" s="1"/>
  <c r="D243" i="1"/>
  <c r="W239" i="1"/>
  <c r="AA239" i="1"/>
  <c r="AB239" i="1" s="1"/>
  <c r="R240" i="1" l="1"/>
  <c r="S240" i="1"/>
  <c r="W240" i="1"/>
  <c r="AA240" i="1"/>
  <c r="AB240" i="1" s="1"/>
  <c r="Y238" i="1"/>
  <c r="K241" i="1"/>
  <c r="L241" i="1" s="1"/>
  <c r="O241" i="1" s="1"/>
  <c r="F243" i="1"/>
  <c r="G243" i="1" s="1"/>
  <c r="D244" i="1"/>
  <c r="J242" i="1"/>
  <c r="P242" i="1"/>
  <c r="Q242" i="1" s="1"/>
  <c r="H242" i="1"/>
  <c r="I242" i="1"/>
  <c r="M240" i="1"/>
  <c r="N240" i="1" s="1"/>
  <c r="R239" i="1"/>
  <c r="S239" i="1"/>
  <c r="X238" i="1"/>
  <c r="AD237" i="1"/>
  <c r="AG237" i="1"/>
  <c r="AG238" i="1"/>
  <c r="AE238" i="1"/>
  <c r="AF238" i="1" s="1"/>
  <c r="Z237" i="1"/>
  <c r="X237" i="1"/>
  <c r="Y237" i="1"/>
  <c r="T241" i="1"/>
  <c r="U241" i="1" s="1"/>
  <c r="R241" i="1" l="1"/>
  <c r="S241" i="1"/>
  <c r="V239" i="1"/>
  <c r="AC239" i="1"/>
  <c r="J243" i="1"/>
  <c r="P243" i="1"/>
  <c r="Q243" i="1" s="1"/>
  <c r="I243" i="1"/>
  <c r="H243" i="1"/>
  <c r="AE237" i="1"/>
  <c r="AF237" i="1" s="1"/>
  <c r="T242" i="1"/>
  <c r="U242" i="1" s="1"/>
  <c r="M241" i="1"/>
  <c r="N241" i="1" s="1"/>
  <c r="W241" i="1"/>
  <c r="AA241" i="1"/>
  <c r="AB241" i="1" s="1"/>
  <c r="V240" i="1"/>
  <c r="Z240" i="1" s="1"/>
  <c r="AC240" i="1"/>
  <c r="AD240" i="1" s="1"/>
  <c r="K242" i="1"/>
  <c r="L242" i="1" s="1"/>
  <c r="O242" i="1" s="1"/>
  <c r="F244" i="1"/>
  <c r="G244" i="1" s="1"/>
  <c r="D245" i="1"/>
  <c r="R242" i="1" l="1"/>
  <c r="S242" i="1"/>
  <c r="J244" i="1"/>
  <c r="H244" i="1"/>
  <c r="P244" i="1"/>
  <c r="Q244" i="1" s="1"/>
  <c r="I244" i="1"/>
  <c r="M242" i="1"/>
  <c r="N242" i="1" s="1"/>
  <c r="X240" i="1"/>
  <c r="K243" i="1"/>
  <c r="M243" i="1" s="1"/>
  <c r="N243" i="1" s="1"/>
  <c r="AD239" i="1"/>
  <c r="AG239" i="1"/>
  <c r="T243" i="1"/>
  <c r="U243" i="1" s="1"/>
  <c r="Z239" i="1"/>
  <c r="X239" i="1"/>
  <c r="Y239" i="1"/>
  <c r="D246" i="1"/>
  <c r="F245" i="1"/>
  <c r="G245" i="1" s="1"/>
  <c r="AE240" i="1"/>
  <c r="AF240" i="1" s="1"/>
  <c r="AG240" i="1"/>
  <c r="V241" i="1"/>
  <c r="Z241" i="1" s="1"/>
  <c r="AC241" i="1"/>
  <c r="AD241" i="1" s="1"/>
  <c r="Y240" i="1"/>
  <c r="W242" i="1"/>
  <c r="AA242" i="1"/>
  <c r="AB242" i="1" s="1"/>
  <c r="X241" i="1" l="1"/>
  <c r="L243" i="1"/>
  <c r="O243" i="1" s="1"/>
  <c r="R243" i="1" s="1"/>
  <c r="J245" i="1"/>
  <c r="I245" i="1"/>
  <c r="H245" i="1"/>
  <c r="P245" i="1"/>
  <c r="Q245" i="1" s="1"/>
  <c r="AE241" i="1"/>
  <c r="AF241" i="1" s="1"/>
  <c r="Y241" i="1"/>
  <c r="F246" i="1"/>
  <c r="G246" i="1" s="1"/>
  <c r="D247" i="1"/>
  <c r="AE239" i="1"/>
  <c r="AF239" i="1" s="1"/>
  <c r="AG241" i="1"/>
  <c r="K244" i="1"/>
  <c r="L244" i="1" s="1"/>
  <c r="O244" i="1" s="1"/>
  <c r="V242" i="1"/>
  <c r="Z242" i="1" s="1"/>
  <c r="AC242" i="1"/>
  <c r="AD242" i="1" s="1"/>
  <c r="W243" i="1"/>
  <c r="AA243" i="1"/>
  <c r="AB243" i="1" s="1"/>
  <c r="T244" i="1"/>
  <c r="U244" i="1" s="1"/>
  <c r="S243" i="1" l="1"/>
  <c r="AC243" i="1" s="1"/>
  <c r="AD243" i="1" s="1"/>
  <c r="R244" i="1"/>
  <c r="S244" i="1"/>
  <c r="W244" i="1"/>
  <c r="AA244" i="1"/>
  <c r="AB244" i="1" s="1"/>
  <c r="M244" i="1"/>
  <c r="N244" i="1" s="1"/>
  <c r="J246" i="1"/>
  <c r="P246" i="1"/>
  <c r="Q246" i="1" s="1"/>
  <c r="I246" i="1"/>
  <c r="H246" i="1"/>
  <c r="K245" i="1"/>
  <c r="L245" i="1" s="1"/>
  <c r="O245" i="1" s="1"/>
  <c r="AE242" i="1"/>
  <c r="AF242" i="1" s="1"/>
  <c r="V243" i="1"/>
  <c r="Z243" i="1" s="1"/>
  <c r="AG242" i="1"/>
  <c r="T245" i="1"/>
  <c r="U245" i="1" s="1"/>
  <c r="X242" i="1"/>
  <c r="F247" i="1"/>
  <c r="G247" i="1" s="1"/>
  <c r="D248" i="1"/>
  <c r="Y242" i="1"/>
  <c r="R245" i="1" l="1"/>
  <c r="S245" i="1"/>
  <c r="F248" i="1"/>
  <c r="G248" i="1" s="1"/>
  <c r="D249" i="1"/>
  <c r="J247" i="1"/>
  <c r="H247" i="1"/>
  <c r="P247" i="1"/>
  <c r="Q247" i="1" s="1"/>
  <c r="I247" i="1"/>
  <c r="T246" i="1"/>
  <c r="U246" i="1" s="1"/>
  <c r="AE243" i="1"/>
  <c r="AF243" i="1" s="1"/>
  <c r="M245" i="1"/>
  <c r="N245" i="1" s="1"/>
  <c r="X243" i="1"/>
  <c r="V244" i="1"/>
  <c r="Z244" i="1" s="1"/>
  <c r="AC244" i="1"/>
  <c r="AD244" i="1" s="1"/>
  <c r="W245" i="1"/>
  <c r="AA245" i="1"/>
  <c r="AB245" i="1" s="1"/>
  <c r="Y243" i="1"/>
  <c r="K246" i="1"/>
  <c r="M246" i="1" s="1"/>
  <c r="N246" i="1" s="1"/>
  <c r="AG243" i="1"/>
  <c r="X244" i="1" l="1"/>
  <c r="K247" i="1"/>
  <c r="M247" i="1" s="1"/>
  <c r="N247" i="1" s="1"/>
  <c r="F249" i="1"/>
  <c r="G249" i="1" s="1"/>
  <c r="D250" i="1"/>
  <c r="L246" i="1"/>
  <c r="O246" i="1" s="1"/>
  <c r="AG244" i="1"/>
  <c r="T247" i="1"/>
  <c r="U247" i="1" s="1"/>
  <c r="J248" i="1"/>
  <c r="P248" i="1"/>
  <c r="Q248" i="1" s="1"/>
  <c r="H248" i="1"/>
  <c r="I248" i="1"/>
  <c r="V245" i="1"/>
  <c r="Z245" i="1" s="1"/>
  <c r="AC245" i="1"/>
  <c r="AD245" i="1" s="1"/>
  <c r="AE244" i="1"/>
  <c r="AF244" i="1" s="1"/>
  <c r="Y244" i="1"/>
  <c r="W246" i="1"/>
  <c r="AA246" i="1"/>
  <c r="AB246" i="1" s="1"/>
  <c r="L247" i="1" l="1"/>
  <c r="O247" i="1" s="1"/>
  <c r="R247" i="1" s="1"/>
  <c r="T248" i="1"/>
  <c r="U248" i="1" s="1"/>
  <c r="J249" i="1"/>
  <c r="H249" i="1"/>
  <c r="I249" i="1"/>
  <c r="P249" i="1"/>
  <c r="Q249" i="1" s="1"/>
  <c r="X245" i="1"/>
  <c r="AE245" i="1"/>
  <c r="AF245" i="1" s="1"/>
  <c r="Y245" i="1"/>
  <c r="R246" i="1"/>
  <c r="S246" i="1"/>
  <c r="K248" i="1"/>
  <c r="L248" i="1" s="1"/>
  <c r="O248" i="1" s="1"/>
  <c r="R248" i="1" s="1"/>
  <c r="S247" i="1"/>
  <c r="AG245" i="1"/>
  <c r="W247" i="1"/>
  <c r="AA247" i="1"/>
  <c r="AB247" i="1" s="1"/>
  <c r="F250" i="1"/>
  <c r="G250" i="1" s="1"/>
  <c r="D251" i="1"/>
  <c r="M248" i="1" l="1"/>
  <c r="N248" i="1" s="1"/>
  <c r="V246" i="1"/>
  <c r="AC246" i="1"/>
  <c r="T249" i="1"/>
  <c r="U249" i="1" s="1"/>
  <c r="S248" i="1"/>
  <c r="J250" i="1"/>
  <c r="P250" i="1"/>
  <c r="Q250" i="1" s="1"/>
  <c r="I250" i="1"/>
  <c r="H250" i="1"/>
  <c r="K249" i="1"/>
  <c r="M249" i="1" s="1"/>
  <c r="N249" i="1" s="1"/>
  <c r="AA248" i="1"/>
  <c r="AB248" i="1" s="1"/>
  <c r="W248" i="1"/>
  <c r="V247" i="1"/>
  <c r="Z247" i="1" s="1"/>
  <c r="AC247" i="1"/>
  <c r="AD247" i="1" s="1"/>
  <c r="F251" i="1"/>
  <c r="G251" i="1" s="1"/>
  <c r="D252" i="1"/>
  <c r="L249" i="1"/>
  <c r="O249" i="1" s="1"/>
  <c r="R249" i="1" s="1"/>
  <c r="K250" i="1" l="1"/>
  <c r="M250" i="1" s="1"/>
  <c r="N250" i="1" s="1"/>
  <c r="J251" i="1"/>
  <c r="I251" i="1"/>
  <c r="H251" i="1"/>
  <c r="P251" i="1"/>
  <c r="Q251" i="1" s="1"/>
  <c r="X247" i="1"/>
  <c r="AG247" i="1"/>
  <c r="AD246" i="1"/>
  <c r="AG246" i="1"/>
  <c r="AE247" i="1"/>
  <c r="AF247" i="1" s="1"/>
  <c r="V248" i="1"/>
  <c r="Z248" i="1" s="1"/>
  <c r="AC248" i="1"/>
  <c r="AD248" i="1" s="1"/>
  <c r="S249" i="1"/>
  <c r="F252" i="1"/>
  <c r="G252" i="1" s="1"/>
  <c r="D253" i="1"/>
  <c r="Y247" i="1"/>
  <c r="T250" i="1"/>
  <c r="U250" i="1" s="1"/>
  <c r="W249" i="1"/>
  <c r="AA249" i="1"/>
  <c r="AB249" i="1" s="1"/>
  <c r="Z246" i="1"/>
  <c r="X246" i="1"/>
  <c r="Y246" i="1"/>
  <c r="L250" i="1" l="1"/>
  <c r="O250" i="1" s="1"/>
  <c r="Y248" i="1"/>
  <c r="X248" i="1"/>
  <c r="T251" i="1"/>
  <c r="U251" i="1" s="1"/>
  <c r="D254" i="1"/>
  <c r="F253" i="1"/>
  <c r="G253" i="1" s="1"/>
  <c r="K251" i="1"/>
  <c r="M251" i="1" s="1"/>
  <c r="N251" i="1" s="1"/>
  <c r="W250" i="1"/>
  <c r="AA250" i="1"/>
  <c r="AB250" i="1" s="1"/>
  <c r="V249" i="1"/>
  <c r="Z249" i="1" s="1"/>
  <c r="AC249" i="1"/>
  <c r="AD249" i="1" s="1"/>
  <c r="AE248" i="1"/>
  <c r="AF248" i="1" s="1"/>
  <c r="J252" i="1"/>
  <c r="H252" i="1"/>
  <c r="P252" i="1"/>
  <c r="Q252" i="1" s="1"/>
  <c r="I252" i="1"/>
  <c r="AE246" i="1"/>
  <c r="AF246" i="1" s="1"/>
  <c r="AG248" i="1"/>
  <c r="R250" i="1" l="1"/>
  <c r="S250" i="1"/>
  <c r="V250" i="1" s="1"/>
  <c r="Z250" i="1" s="1"/>
  <c r="L251" i="1"/>
  <c r="O251" i="1" s="1"/>
  <c r="R251" i="1" s="1"/>
  <c r="X249" i="1"/>
  <c r="J253" i="1"/>
  <c r="P253" i="1"/>
  <c r="Q253" i="1" s="1"/>
  <c r="I253" i="1"/>
  <c r="H253" i="1"/>
  <c r="Y250" i="1"/>
  <c r="F254" i="1"/>
  <c r="G254" i="1" s="1"/>
  <c r="D255" i="1"/>
  <c r="AG249" i="1"/>
  <c r="AE249" i="1"/>
  <c r="AF249" i="1" s="1"/>
  <c r="W251" i="1"/>
  <c r="AA251" i="1"/>
  <c r="AB251" i="1" s="1"/>
  <c r="K252" i="1"/>
  <c r="M252" i="1" s="1"/>
  <c r="N252" i="1" s="1"/>
  <c r="AC250" i="1"/>
  <c r="AD250" i="1" s="1"/>
  <c r="T252" i="1"/>
  <c r="U252" i="1" s="1"/>
  <c r="Y249" i="1"/>
  <c r="S251" i="1"/>
  <c r="X250" i="1" l="1"/>
  <c r="L252" i="1"/>
  <c r="O252" i="1" s="1"/>
  <c r="R252" i="1" s="1"/>
  <c r="AE250" i="1"/>
  <c r="AF250" i="1" s="1"/>
  <c r="T253" i="1"/>
  <c r="U253" i="1" s="1"/>
  <c r="AA252" i="1"/>
  <c r="AB252" i="1" s="1"/>
  <c r="W252" i="1"/>
  <c r="V251" i="1"/>
  <c r="Z251" i="1" s="1"/>
  <c r="AC251" i="1"/>
  <c r="AD251" i="1" s="1"/>
  <c r="F255" i="1"/>
  <c r="G255" i="1" s="1"/>
  <c r="D256" i="1"/>
  <c r="K253" i="1"/>
  <c r="M253" i="1" s="1"/>
  <c r="N253" i="1" s="1"/>
  <c r="J254" i="1"/>
  <c r="H254" i="1"/>
  <c r="I254" i="1"/>
  <c r="P254" i="1"/>
  <c r="Q254" i="1" s="1"/>
  <c r="AG250" i="1"/>
  <c r="S252" i="1" l="1"/>
  <c r="AC252" i="1" s="1"/>
  <c r="AD252" i="1" s="1"/>
  <c r="L253" i="1"/>
  <c r="O253" i="1" s="1"/>
  <c r="R253" i="1" s="1"/>
  <c r="AG251" i="1"/>
  <c r="T254" i="1"/>
  <c r="U254" i="1" s="1"/>
  <c r="V252" i="1"/>
  <c r="Z252" i="1" s="1"/>
  <c r="K254" i="1"/>
  <c r="L254" i="1" s="1"/>
  <c r="O254" i="1" s="1"/>
  <c r="F256" i="1"/>
  <c r="G256" i="1" s="1"/>
  <c r="D257" i="1"/>
  <c r="Y251" i="1"/>
  <c r="J255" i="1"/>
  <c r="P255" i="1"/>
  <c r="Q255" i="1" s="1"/>
  <c r="H255" i="1"/>
  <c r="I255" i="1"/>
  <c r="X251" i="1"/>
  <c r="AE251" i="1"/>
  <c r="AF251" i="1" s="1"/>
  <c r="AA253" i="1"/>
  <c r="AB253" i="1" s="1"/>
  <c r="W253" i="1"/>
  <c r="S253" i="1"/>
  <c r="AG252" i="1" l="1"/>
  <c r="R254" i="1"/>
  <c r="S254" i="1"/>
  <c r="V253" i="1"/>
  <c r="Z253" i="1" s="1"/>
  <c r="AC253" i="1"/>
  <c r="AD253" i="1" s="1"/>
  <c r="T255" i="1"/>
  <c r="U255" i="1" s="1"/>
  <c r="X252" i="1"/>
  <c r="J256" i="1"/>
  <c r="H256" i="1"/>
  <c r="P256" i="1"/>
  <c r="Q256" i="1" s="1"/>
  <c r="I256" i="1"/>
  <c r="W254" i="1"/>
  <c r="AA254" i="1"/>
  <c r="AB254" i="1" s="1"/>
  <c r="Y252" i="1"/>
  <c r="M254" i="1"/>
  <c r="N254" i="1" s="1"/>
  <c r="K255" i="1"/>
  <c r="L255" i="1" s="1"/>
  <c r="O255" i="1" s="1"/>
  <c r="F257" i="1"/>
  <c r="G257" i="1" s="1"/>
  <c r="D258" i="1"/>
  <c r="AE252" i="1"/>
  <c r="AF252" i="1" s="1"/>
  <c r="X253" i="1" l="1"/>
  <c r="R255" i="1"/>
  <c r="S255" i="1"/>
  <c r="F258" i="1"/>
  <c r="G258" i="1" s="1"/>
  <c r="D259" i="1"/>
  <c r="AE253" i="1"/>
  <c r="AF253" i="1" s="1"/>
  <c r="J257" i="1"/>
  <c r="I257" i="1"/>
  <c r="P257" i="1"/>
  <c r="Q257" i="1" s="1"/>
  <c r="H257" i="1"/>
  <c r="K256" i="1"/>
  <c r="L256" i="1" s="1"/>
  <c r="O256" i="1" s="1"/>
  <c r="Y253" i="1"/>
  <c r="V254" i="1"/>
  <c r="Z254" i="1" s="1"/>
  <c r="AC254" i="1"/>
  <c r="AD254" i="1" s="1"/>
  <c r="W255" i="1"/>
  <c r="AA255" i="1"/>
  <c r="AB255" i="1" s="1"/>
  <c r="M255" i="1"/>
  <c r="N255" i="1" s="1"/>
  <c r="AG253" i="1"/>
  <c r="T256" i="1"/>
  <c r="U256" i="1" s="1"/>
  <c r="M256" i="1" l="1"/>
  <c r="N256" i="1" s="1"/>
  <c r="X254" i="1"/>
  <c r="R256" i="1"/>
  <c r="S256" i="1"/>
  <c r="F259" i="1"/>
  <c r="G259" i="1" s="1"/>
  <c r="D260" i="1"/>
  <c r="Y254" i="1"/>
  <c r="J258" i="1"/>
  <c r="H258" i="1"/>
  <c r="P258" i="1"/>
  <c r="Q258" i="1" s="1"/>
  <c r="I258" i="1"/>
  <c r="AE254" i="1"/>
  <c r="AF254" i="1" s="1"/>
  <c r="T257" i="1"/>
  <c r="U257" i="1" s="1"/>
  <c r="AG254" i="1"/>
  <c r="V255" i="1"/>
  <c r="Z255" i="1" s="1"/>
  <c r="AC255" i="1"/>
  <c r="AD255" i="1" s="1"/>
  <c r="AA256" i="1"/>
  <c r="AB256" i="1" s="1"/>
  <c r="W256" i="1"/>
  <c r="K257" i="1"/>
  <c r="L257" i="1" s="1"/>
  <c r="O257" i="1" s="1"/>
  <c r="Y255" i="1" l="1"/>
  <c r="M257" i="1"/>
  <c r="N257" i="1" s="1"/>
  <c r="X255" i="1"/>
  <c r="R257" i="1"/>
  <c r="S257" i="1"/>
  <c r="W257" i="1"/>
  <c r="AA257" i="1"/>
  <c r="AB257" i="1" s="1"/>
  <c r="K258" i="1"/>
  <c r="M258" i="1" s="1"/>
  <c r="N258" i="1" s="1"/>
  <c r="J259" i="1"/>
  <c r="P259" i="1"/>
  <c r="Q259" i="1" s="1"/>
  <c r="H259" i="1"/>
  <c r="I259" i="1"/>
  <c r="AE255" i="1"/>
  <c r="AF255" i="1" s="1"/>
  <c r="AG255" i="1"/>
  <c r="T258" i="1"/>
  <c r="U258" i="1" s="1"/>
  <c r="V256" i="1"/>
  <c r="Z256" i="1" s="1"/>
  <c r="AC256" i="1"/>
  <c r="AD256" i="1" s="1"/>
  <c r="F260" i="1"/>
  <c r="G260" i="1" s="1"/>
  <c r="D261" i="1"/>
  <c r="L258" i="1" l="1"/>
  <c r="O258" i="1" s="1"/>
  <c r="R258" i="1" s="1"/>
  <c r="Y256" i="1"/>
  <c r="X256" i="1"/>
  <c r="W258" i="1"/>
  <c r="AA258" i="1"/>
  <c r="AB258" i="1" s="1"/>
  <c r="K259" i="1"/>
  <c r="M259" i="1" s="1"/>
  <c r="N259" i="1" s="1"/>
  <c r="AG256" i="1"/>
  <c r="F261" i="1"/>
  <c r="G261" i="1" s="1"/>
  <c r="D262" i="1"/>
  <c r="J260" i="1"/>
  <c r="H260" i="1"/>
  <c r="I260" i="1"/>
  <c r="P260" i="1"/>
  <c r="Q260" i="1" s="1"/>
  <c r="AE256" i="1"/>
  <c r="AF256" i="1" s="1"/>
  <c r="V257" i="1"/>
  <c r="Z257" i="1" s="1"/>
  <c r="AC257" i="1"/>
  <c r="AD257" i="1" s="1"/>
  <c r="T259" i="1"/>
  <c r="U259" i="1" s="1"/>
  <c r="S258" i="1" l="1"/>
  <c r="V258" i="1" s="1"/>
  <c r="Z258" i="1" s="1"/>
  <c r="L259" i="1"/>
  <c r="O259" i="1" s="1"/>
  <c r="R259" i="1" s="1"/>
  <c r="K260" i="1"/>
  <c r="M260" i="1" s="1"/>
  <c r="N260" i="1" s="1"/>
  <c r="J261" i="1"/>
  <c r="I261" i="1"/>
  <c r="P261" i="1"/>
  <c r="Q261" i="1" s="1"/>
  <c r="H261" i="1"/>
  <c r="AA259" i="1"/>
  <c r="AB259" i="1" s="1"/>
  <c r="W259" i="1"/>
  <c r="AG257" i="1"/>
  <c r="L260" i="1"/>
  <c r="O260" i="1" s="1"/>
  <c r="R260" i="1" s="1"/>
  <c r="Y257" i="1"/>
  <c r="T260" i="1"/>
  <c r="U260" i="1" s="1"/>
  <c r="F262" i="1"/>
  <c r="G262" i="1" s="1"/>
  <c r="D263" i="1"/>
  <c r="AE257" i="1"/>
  <c r="AF257" i="1" s="1"/>
  <c r="X257" i="1"/>
  <c r="X258" i="1" l="1"/>
  <c r="Y258" i="1"/>
  <c r="AC258" i="1"/>
  <c r="AD258" i="1" s="1"/>
  <c r="AE258" i="1" s="1"/>
  <c r="AF258" i="1" s="1"/>
  <c r="S259" i="1"/>
  <c r="V259" i="1" s="1"/>
  <c r="Z259" i="1" s="1"/>
  <c r="S260" i="1"/>
  <c r="T261" i="1"/>
  <c r="U261" i="1" s="1"/>
  <c r="W260" i="1"/>
  <c r="AA260" i="1"/>
  <c r="AB260" i="1" s="1"/>
  <c r="K261" i="1"/>
  <c r="L261" i="1" s="1"/>
  <c r="O261" i="1" s="1"/>
  <c r="J262" i="1"/>
  <c r="I262" i="1"/>
  <c r="P262" i="1"/>
  <c r="Q262" i="1" s="1"/>
  <c r="H262" i="1"/>
  <c r="F263" i="1"/>
  <c r="G263" i="1" s="1"/>
  <c r="D264" i="1"/>
  <c r="AG258" i="1" l="1"/>
  <c r="X259" i="1"/>
  <c r="Y259" i="1"/>
  <c r="AC259" i="1"/>
  <c r="M261" i="1"/>
  <c r="N261" i="1" s="1"/>
  <c r="R261" i="1"/>
  <c r="S261" i="1"/>
  <c r="AA261" i="1"/>
  <c r="AB261" i="1" s="1"/>
  <c r="W261" i="1"/>
  <c r="K262" i="1"/>
  <c r="L262" i="1" s="1"/>
  <c r="O262" i="1" s="1"/>
  <c r="F264" i="1"/>
  <c r="G264" i="1" s="1"/>
  <c r="D265" i="1"/>
  <c r="V260" i="1"/>
  <c r="Z260" i="1" s="1"/>
  <c r="AC260" i="1"/>
  <c r="AD260" i="1" s="1"/>
  <c r="J263" i="1"/>
  <c r="H263" i="1"/>
  <c r="P263" i="1"/>
  <c r="Q263" i="1" s="1"/>
  <c r="I263" i="1"/>
  <c r="T262" i="1"/>
  <c r="U262" i="1" s="1"/>
  <c r="M262" i="1" l="1"/>
  <c r="N262" i="1" s="1"/>
  <c r="AD259" i="1"/>
  <c r="AG259" i="1"/>
  <c r="R262" i="1"/>
  <c r="S262" i="1"/>
  <c r="Y260" i="1"/>
  <c r="T263" i="1"/>
  <c r="U263" i="1" s="1"/>
  <c r="J264" i="1"/>
  <c r="H264" i="1"/>
  <c r="P264" i="1"/>
  <c r="Q264" i="1" s="1"/>
  <c r="I264" i="1"/>
  <c r="AE260" i="1"/>
  <c r="AF260" i="1" s="1"/>
  <c r="W262" i="1"/>
  <c r="AA262" i="1"/>
  <c r="AB262" i="1" s="1"/>
  <c r="AG260" i="1"/>
  <c r="V261" i="1"/>
  <c r="Z261" i="1" s="1"/>
  <c r="AC261" i="1"/>
  <c r="AD261" i="1" s="1"/>
  <c r="F265" i="1"/>
  <c r="G265" i="1" s="1"/>
  <c r="D266" i="1"/>
  <c r="V262" i="1"/>
  <c r="Z262" i="1" s="1"/>
  <c r="X260" i="1"/>
  <c r="K263" i="1"/>
  <c r="L263" i="1" s="1"/>
  <c r="O263" i="1" s="1"/>
  <c r="AC262" i="1" l="1"/>
  <c r="AD262" i="1" s="1"/>
  <c r="AE262" i="1" s="1"/>
  <c r="AF262" i="1" s="1"/>
  <c r="AE259" i="1"/>
  <c r="AF259" i="1" s="1"/>
  <c r="R263" i="1"/>
  <c r="S263" i="1"/>
  <c r="M263" i="1"/>
  <c r="N263" i="1" s="1"/>
  <c r="X262" i="1"/>
  <c r="Y262" i="1"/>
  <c r="K264" i="1"/>
  <c r="M264" i="1" s="1"/>
  <c r="N264" i="1" s="1"/>
  <c r="X261" i="1"/>
  <c r="F266" i="1"/>
  <c r="G266" i="1" s="1"/>
  <c r="D267" i="1"/>
  <c r="T264" i="1"/>
  <c r="U264" i="1" s="1"/>
  <c r="Y261" i="1"/>
  <c r="J265" i="1"/>
  <c r="P265" i="1"/>
  <c r="Q265" i="1" s="1"/>
  <c r="I265" i="1"/>
  <c r="H265" i="1"/>
  <c r="AE261" i="1"/>
  <c r="AF261" i="1" s="1"/>
  <c r="AG261" i="1"/>
  <c r="W263" i="1"/>
  <c r="AA263" i="1"/>
  <c r="AB263" i="1" s="1"/>
  <c r="AG262" i="1" l="1"/>
  <c r="L264" i="1"/>
  <c r="O264" i="1" s="1"/>
  <c r="R264" i="1" s="1"/>
  <c r="T265" i="1"/>
  <c r="U265" i="1" s="1"/>
  <c r="K265" i="1"/>
  <c r="M265" i="1" s="1"/>
  <c r="N265" i="1" s="1"/>
  <c r="W264" i="1"/>
  <c r="AA264" i="1"/>
  <c r="AB264" i="1" s="1"/>
  <c r="F267" i="1"/>
  <c r="G267" i="1" s="1"/>
  <c r="D268" i="1"/>
  <c r="V263" i="1"/>
  <c r="Z263" i="1" s="1"/>
  <c r="AC263" i="1"/>
  <c r="AD263" i="1" s="1"/>
  <c r="J266" i="1"/>
  <c r="P266" i="1"/>
  <c r="Q266" i="1" s="1"/>
  <c r="I266" i="1"/>
  <c r="H266" i="1"/>
  <c r="L265" i="1" l="1"/>
  <c r="O265" i="1" s="1"/>
  <c r="R265" i="1" s="1"/>
  <c r="S264" i="1"/>
  <c r="Y263" i="1"/>
  <c r="AG263" i="1"/>
  <c r="K266" i="1"/>
  <c r="L266" i="1" s="1"/>
  <c r="O266" i="1" s="1"/>
  <c r="F268" i="1"/>
  <c r="G268" i="1" s="1"/>
  <c r="D269" i="1"/>
  <c r="T266" i="1"/>
  <c r="U266" i="1" s="1"/>
  <c r="X263" i="1"/>
  <c r="J267" i="1"/>
  <c r="I267" i="1"/>
  <c r="H267" i="1"/>
  <c r="P267" i="1"/>
  <c r="Q267" i="1" s="1"/>
  <c r="AE263" i="1"/>
  <c r="AF263" i="1" s="1"/>
  <c r="V264" i="1"/>
  <c r="Z264" i="1" s="1"/>
  <c r="AC264" i="1"/>
  <c r="AD264" i="1" s="1"/>
  <c r="W265" i="1"/>
  <c r="AA265" i="1"/>
  <c r="AB265" i="1" s="1"/>
  <c r="S265" i="1" l="1"/>
  <c r="R266" i="1"/>
  <c r="S266" i="1"/>
  <c r="Y264" i="1"/>
  <c r="W266" i="1"/>
  <c r="AA266" i="1"/>
  <c r="AB266" i="1" s="1"/>
  <c r="M266" i="1"/>
  <c r="N266" i="1" s="1"/>
  <c r="X264" i="1"/>
  <c r="AG264" i="1"/>
  <c r="K267" i="1"/>
  <c r="M267" i="1" s="1"/>
  <c r="N267" i="1" s="1"/>
  <c r="AE264" i="1"/>
  <c r="AF264" i="1" s="1"/>
  <c r="T267" i="1"/>
  <c r="U267" i="1" s="1"/>
  <c r="F269" i="1"/>
  <c r="G269" i="1" s="1"/>
  <c r="D270" i="1"/>
  <c r="V265" i="1"/>
  <c r="Z265" i="1" s="1"/>
  <c r="AC265" i="1"/>
  <c r="AD265" i="1" s="1"/>
  <c r="J268" i="1"/>
  <c r="P268" i="1"/>
  <c r="Q268" i="1" s="1"/>
  <c r="I268" i="1"/>
  <c r="H268" i="1"/>
  <c r="L267" i="1" l="1"/>
  <c r="O267" i="1" s="1"/>
  <c r="R267" i="1" s="1"/>
  <c r="W267" i="1"/>
  <c r="AA267" i="1"/>
  <c r="AB267" i="1" s="1"/>
  <c r="Y265" i="1"/>
  <c r="F270" i="1"/>
  <c r="G270" i="1" s="1"/>
  <c r="D271" i="1"/>
  <c r="J269" i="1"/>
  <c r="P269" i="1"/>
  <c r="Q269" i="1" s="1"/>
  <c r="I269" i="1"/>
  <c r="H269" i="1"/>
  <c r="K268" i="1"/>
  <c r="L268" i="1" s="1"/>
  <c r="O268" i="1" s="1"/>
  <c r="AE265" i="1"/>
  <c r="AF265" i="1" s="1"/>
  <c r="S267" i="1"/>
  <c r="X265" i="1"/>
  <c r="AG265" i="1"/>
  <c r="V266" i="1"/>
  <c r="Z266" i="1" s="1"/>
  <c r="AC266" i="1"/>
  <c r="AD266" i="1" s="1"/>
  <c r="T268" i="1"/>
  <c r="U268" i="1" s="1"/>
  <c r="R268" i="1" l="1"/>
  <c r="S268" i="1"/>
  <c r="AE266" i="1"/>
  <c r="AF266" i="1" s="1"/>
  <c r="Y266" i="1"/>
  <c r="W268" i="1"/>
  <c r="AA268" i="1"/>
  <c r="AB268" i="1" s="1"/>
  <c r="M268" i="1"/>
  <c r="N268" i="1" s="1"/>
  <c r="K269" i="1"/>
  <c r="L269" i="1" s="1"/>
  <c r="O269" i="1" s="1"/>
  <c r="X266" i="1"/>
  <c r="V267" i="1"/>
  <c r="Z267" i="1" s="1"/>
  <c r="AC267" i="1"/>
  <c r="AD267" i="1" s="1"/>
  <c r="T269" i="1"/>
  <c r="U269" i="1" s="1"/>
  <c r="F271" i="1"/>
  <c r="G271" i="1" s="1"/>
  <c r="D272" i="1"/>
  <c r="AG266" i="1"/>
  <c r="J270" i="1"/>
  <c r="I270" i="1"/>
  <c r="P270" i="1"/>
  <c r="Q270" i="1" s="1"/>
  <c r="H270" i="1"/>
  <c r="AG267" i="1" l="1"/>
  <c r="X267" i="1"/>
  <c r="Y267" i="1"/>
  <c r="R269" i="1"/>
  <c r="S269" i="1"/>
  <c r="W269" i="1"/>
  <c r="AA269" i="1"/>
  <c r="AB269" i="1" s="1"/>
  <c r="F272" i="1"/>
  <c r="G272" i="1" s="1"/>
  <c r="D273" i="1"/>
  <c r="AE267" i="1"/>
  <c r="AF267" i="1" s="1"/>
  <c r="M269" i="1"/>
  <c r="N269" i="1" s="1"/>
  <c r="V268" i="1"/>
  <c r="Z268" i="1" s="1"/>
  <c r="AC268" i="1"/>
  <c r="AD268" i="1" s="1"/>
  <c r="T270" i="1"/>
  <c r="U270" i="1" s="1"/>
  <c r="K270" i="1"/>
  <c r="L270" i="1" s="1"/>
  <c r="O270" i="1" s="1"/>
  <c r="R270" i="1" s="1"/>
  <c r="J271" i="1"/>
  <c r="P271" i="1"/>
  <c r="Q271" i="1" s="1"/>
  <c r="I271" i="1"/>
  <c r="H271" i="1"/>
  <c r="M270" i="1" l="1"/>
  <c r="N270" i="1" s="1"/>
  <c r="W270" i="1"/>
  <c r="AA270" i="1"/>
  <c r="AB270" i="1" s="1"/>
  <c r="K271" i="1"/>
  <c r="L271" i="1" s="1"/>
  <c r="O271" i="1" s="1"/>
  <c r="R271" i="1" s="1"/>
  <c r="X268" i="1"/>
  <c r="AG268" i="1"/>
  <c r="AE268" i="1"/>
  <c r="AF268" i="1" s="1"/>
  <c r="F273" i="1"/>
  <c r="G273" i="1" s="1"/>
  <c r="D274" i="1"/>
  <c r="Y268" i="1"/>
  <c r="V269" i="1"/>
  <c r="Z269" i="1" s="1"/>
  <c r="AC269" i="1"/>
  <c r="AD269" i="1" s="1"/>
  <c r="T271" i="1"/>
  <c r="U271" i="1" s="1"/>
  <c r="S270" i="1"/>
  <c r="J272" i="1"/>
  <c r="P272" i="1"/>
  <c r="Q272" i="1" s="1"/>
  <c r="I272" i="1"/>
  <c r="H272" i="1"/>
  <c r="M271" i="1" l="1"/>
  <c r="N271" i="1" s="1"/>
  <c r="AG269" i="1"/>
  <c r="V270" i="1"/>
  <c r="Z270" i="1" s="1"/>
  <c r="AC270" i="1"/>
  <c r="AD270" i="1" s="1"/>
  <c r="F274" i="1"/>
  <c r="G274" i="1" s="1"/>
  <c r="D275" i="1"/>
  <c r="Y269" i="1"/>
  <c r="AE269" i="1"/>
  <c r="AF269" i="1" s="1"/>
  <c r="J273" i="1"/>
  <c r="P273" i="1"/>
  <c r="Q273" i="1" s="1"/>
  <c r="H273" i="1"/>
  <c r="I273" i="1"/>
  <c r="X269" i="1"/>
  <c r="K272" i="1"/>
  <c r="L272" i="1" s="1"/>
  <c r="O272" i="1" s="1"/>
  <c r="T272" i="1"/>
  <c r="U272" i="1" s="1"/>
  <c r="S271" i="1"/>
  <c r="W271" i="1"/>
  <c r="AA271" i="1"/>
  <c r="AB271" i="1" s="1"/>
  <c r="X270" i="1"/>
  <c r="Y270" i="1" l="1"/>
  <c r="AG270" i="1"/>
  <c r="R272" i="1"/>
  <c r="S272" i="1"/>
  <c r="K273" i="1"/>
  <c r="M273" i="1" s="1"/>
  <c r="N273" i="1" s="1"/>
  <c r="F275" i="1"/>
  <c r="G275" i="1" s="1"/>
  <c r="D276" i="1"/>
  <c r="M272" i="1"/>
  <c r="N272" i="1" s="1"/>
  <c r="J274" i="1"/>
  <c r="I274" i="1"/>
  <c r="P274" i="1"/>
  <c r="Q274" i="1" s="1"/>
  <c r="H274" i="1"/>
  <c r="V271" i="1"/>
  <c r="Z271" i="1" s="1"/>
  <c r="AC271" i="1"/>
  <c r="AD271" i="1" s="1"/>
  <c r="T273" i="1"/>
  <c r="U273" i="1" s="1"/>
  <c r="AE270" i="1"/>
  <c r="AF270" i="1" s="1"/>
  <c r="W272" i="1"/>
  <c r="AA272" i="1"/>
  <c r="AB272" i="1" s="1"/>
  <c r="L273" i="1" l="1"/>
  <c r="O273" i="1" s="1"/>
  <c r="R273" i="1" s="1"/>
  <c r="K274" i="1"/>
  <c r="M274" i="1" s="1"/>
  <c r="N274" i="1" s="1"/>
  <c r="F276" i="1"/>
  <c r="G276" i="1" s="1"/>
  <c r="D277" i="1"/>
  <c r="X271" i="1"/>
  <c r="AG271" i="1"/>
  <c r="J275" i="1"/>
  <c r="P275" i="1"/>
  <c r="Q275" i="1" s="1"/>
  <c r="I275" i="1"/>
  <c r="H275" i="1"/>
  <c r="Y271" i="1"/>
  <c r="L274" i="1"/>
  <c r="O274" i="1" s="1"/>
  <c r="R274" i="1" s="1"/>
  <c r="V272" i="1"/>
  <c r="Z272" i="1" s="1"/>
  <c r="AC272" i="1"/>
  <c r="AD272" i="1" s="1"/>
  <c r="W273" i="1"/>
  <c r="AA273" i="1"/>
  <c r="AB273" i="1" s="1"/>
  <c r="AE271" i="1"/>
  <c r="AF271" i="1" s="1"/>
  <c r="T274" i="1"/>
  <c r="U274" i="1" s="1"/>
  <c r="S273" i="1" l="1"/>
  <c r="S274" i="1"/>
  <c r="W274" i="1"/>
  <c r="AA274" i="1"/>
  <c r="AB274" i="1" s="1"/>
  <c r="AC274" i="1" s="1"/>
  <c r="AD274" i="1" s="1"/>
  <c r="AG272" i="1"/>
  <c r="D278" i="1"/>
  <c r="F277" i="1"/>
  <c r="G277" i="1" s="1"/>
  <c r="AE272" i="1"/>
  <c r="AF272" i="1" s="1"/>
  <c r="Y272" i="1"/>
  <c r="J276" i="1"/>
  <c r="P276" i="1"/>
  <c r="Q276" i="1" s="1"/>
  <c r="H276" i="1"/>
  <c r="I276" i="1"/>
  <c r="K275" i="1"/>
  <c r="L275" i="1" s="1"/>
  <c r="O275" i="1" s="1"/>
  <c r="M275" i="1"/>
  <c r="N275" i="1" s="1"/>
  <c r="X272" i="1"/>
  <c r="V274" i="1"/>
  <c r="Z274" i="1" s="1"/>
  <c r="T275" i="1"/>
  <c r="U275" i="1" s="1"/>
  <c r="V273" i="1"/>
  <c r="Z273" i="1" s="1"/>
  <c r="AC273" i="1"/>
  <c r="AD273" i="1" s="1"/>
  <c r="R275" i="1" l="1"/>
  <c r="S275" i="1"/>
  <c r="K276" i="1"/>
  <c r="M276" i="1" s="1"/>
  <c r="N276" i="1" s="1"/>
  <c r="J277" i="1"/>
  <c r="P277" i="1"/>
  <c r="Q277" i="1" s="1"/>
  <c r="H277" i="1"/>
  <c r="I277" i="1"/>
  <c r="Y273" i="1"/>
  <c r="W275" i="1"/>
  <c r="AA275" i="1"/>
  <c r="AB275" i="1" s="1"/>
  <c r="L276" i="1"/>
  <c r="O276" i="1" s="1"/>
  <c r="R276" i="1" s="1"/>
  <c r="F278" i="1"/>
  <c r="G278" i="1" s="1"/>
  <c r="D279" i="1"/>
  <c r="X273" i="1"/>
  <c r="AE273" i="1"/>
  <c r="AF273" i="1" s="1"/>
  <c r="T276" i="1"/>
  <c r="U276" i="1" s="1"/>
  <c r="AG274" i="1"/>
  <c r="AG273" i="1"/>
  <c r="AE274" i="1"/>
  <c r="AF274" i="1" s="1"/>
  <c r="X274" i="1"/>
  <c r="Y274" i="1"/>
  <c r="S276" i="1" l="1"/>
  <c r="K277" i="1"/>
  <c r="M277" i="1" s="1"/>
  <c r="N277" i="1" s="1"/>
  <c r="V276" i="1"/>
  <c r="Z276" i="1" s="1"/>
  <c r="W276" i="1"/>
  <c r="AA276" i="1"/>
  <c r="AB276" i="1" s="1"/>
  <c r="F279" i="1"/>
  <c r="G279" i="1" s="1"/>
  <c r="D280" i="1"/>
  <c r="T277" i="1"/>
  <c r="U277" i="1" s="1"/>
  <c r="V275" i="1"/>
  <c r="Z275" i="1" s="1"/>
  <c r="AC275" i="1"/>
  <c r="AD275" i="1" s="1"/>
  <c r="J278" i="1"/>
  <c r="H278" i="1"/>
  <c r="P278" i="1"/>
  <c r="Q278" i="1" s="1"/>
  <c r="I278" i="1"/>
  <c r="L277" i="1" l="1"/>
  <c r="O277" i="1" s="1"/>
  <c r="AE275" i="1"/>
  <c r="AF275" i="1" s="1"/>
  <c r="X275" i="1"/>
  <c r="AC276" i="1"/>
  <c r="AD276" i="1" s="1"/>
  <c r="Y275" i="1"/>
  <c r="X276" i="1"/>
  <c r="Y276" i="1"/>
  <c r="K278" i="1"/>
  <c r="M278" i="1" s="1"/>
  <c r="N278" i="1" s="1"/>
  <c r="F280" i="1"/>
  <c r="G280" i="1" s="1"/>
  <c r="D281" i="1"/>
  <c r="T278" i="1"/>
  <c r="U278" i="1" s="1"/>
  <c r="W277" i="1"/>
  <c r="AA277" i="1"/>
  <c r="AB277" i="1" s="1"/>
  <c r="J279" i="1"/>
  <c r="H279" i="1"/>
  <c r="P279" i="1"/>
  <c r="Q279" i="1" s="1"/>
  <c r="I279" i="1"/>
  <c r="AG275" i="1"/>
  <c r="L278" i="1" l="1"/>
  <c r="O278" i="1" s="1"/>
  <c r="R278" i="1" s="1"/>
  <c r="R277" i="1"/>
  <c r="S277" i="1"/>
  <c r="V277" i="1" s="1"/>
  <c r="Z277" i="1" s="1"/>
  <c r="W278" i="1"/>
  <c r="AA278" i="1"/>
  <c r="AB278" i="1" s="1"/>
  <c r="AG276" i="1"/>
  <c r="K279" i="1"/>
  <c r="M279" i="1" s="1"/>
  <c r="N279" i="1" s="1"/>
  <c r="T279" i="1"/>
  <c r="U279" i="1" s="1"/>
  <c r="F281" i="1"/>
  <c r="G281" i="1" s="1"/>
  <c r="D282" i="1"/>
  <c r="J280" i="1"/>
  <c r="I280" i="1"/>
  <c r="P280" i="1"/>
  <c r="Q280" i="1" s="1"/>
  <c r="H280" i="1"/>
  <c r="AE276" i="1"/>
  <c r="AF276" i="1" s="1"/>
  <c r="S278" i="1" l="1"/>
  <c r="X277" i="1"/>
  <c r="Y277" i="1"/>
  <c r="AC277" i="1"/>
  <c r="T280" i="1"/>
  <c r="U280" i="1" s="1"/>
  <c r="K280" i="1"/>
  <c r="M280" i="1" s="1"/>
  <c r="N280" i="1" s="1"/>
  <c r="L279" i="1"/>
  <c r="O279" i="1" s="1"/>
  <c r="F282" i="1"/>
  <c r="G282" i="1" s="1"/>
  <c r="D283" i="1"/>
  <c r="J281" i="1"/>
  <c r="P281" i="1"/>
  <c r="Q281" i="1" s="1"/>
  <c r="H281" i="1"/>
  <c r="I281" i="1"/>
  <c r="AA279" i="1"/>
  <c r="AB279" i="1" s="1"/>
  <c r="W279" i="1"/>
  <c r="V278" i="1"/>
  <c r="Z278" i="1" s="1"/>
  <c r="AC278" i="1"/>
  <c r="AD278" i="1" s="1"/>
  <c r="Y278" i="1" l="1"/>
  <c r="AD277" i="1"/>
  <c r="AE277" i="1" s="1"/>
  <c r="AF277" i="1" s="1"/>
  <c r="AG277" i="1"/>
  <c r="K281" i="1"/>
  <c r="M281" i="1" s="1"/>
  <c r="N281" i="1" s="1"/>
  <c r="F283" i="1"/>
  <c r="G283" i="1" s="1"/>
  <c r="D284" i="1"/>
  <c r="X278" i="1"/>
  <c r="AG278" i="1"/>
  <c r="AE278" i="1"/>
  <c r="AF278" i="1" s="1"/>
  <c r="J282" i="1"/>
  <c r="H282" i="1"/>
  <c r="P282" i="1"/>
  <c r="Q282" i="1" s="1"/>
  <c r="I282" i="1"/>
  <c r="R279" i="1"/>
  <c r="S279" i="1"/>
  <c r="T281" i="1"/>
  <c r="U281" i="1" s="1"/>
  <c r="L280" i="1"/>
  <c r="O280" i="1" s="1"/>
  <c r="W280" i="1"/>
  <c r="AA280" i="1"/>
  <c r="AB280" i="1" s="1"/>
  <c r="L281" i="1" l="1"/>
  <c r="O281" i="1" s="1"/>
  <c r="R281" i="1" s="1"/>
  <c r="W281" i="1"/>
  <c r="AA281" i="1"/>
  <c r="AB281" i="1" s="1"/>
  <c r="T282" i="1"/>
  <c r="U282" i="1" s="1"/>
  <c r="K282" i="1"/>
  <c r="L282" i="1" s="1"/>
  <c r="O282" i="1" s="1"/>
  <c r="R282" i="1" s="1"/>
  <c r="J283" i="1"/>
  <c r="P283" i="1"/>
  <c r="Q283" i="1" s="1"/>
  <c r="H283" i="1"/>
  <c r="I283" i="1"/>
  <c r="R280" i="1"/>
  <c r="S280" i="1"/>
  <c r="V279" i="1"/>
  <c r="AC279" i="1"/>
  <c r="F284" i="1"/>
  <c r="G284" i="1" s="1"/>
  <c r="D285" i="1"/>
  <c r="S281" i="1" l="1"/>
  <c r="M282" i="1"/>
  <c r="N282" i="1" s="1"/>
  <c r="V280" i="1"/>
  <c r="AC280" i="1"/>
  <c r="S282" i="1"/>
  <c r="T283" i="1"/>
  <c r="U283" i="1" s="1"/>
  <c r="AD279" i="1"/>
  <c r="AG279" i="1"/>
  <c r="K283" i="1"/>
  <c r="M283" i="1" s="1"/>
  <c r="N283" i="1" s="1"/>
  <c r="W282" i="1"/>
  <c r="AA282" i="1"/>
  <c r="AB282" i="1" s="1"/>
  <c r="V281" i="1"/>
  <c r="Z281" i="1" s="1"/>
  <c r="AC281" i="1"/>
  <c r="AD281" i="1" s="1"/>
  <c r="D286" i="1"/>
  <c r="F285" i="1"/>
  <c r="G285" i="1" s="1"/>
  <c r="J284" i="1"/>
  <c r="P284" i="1"/>
  <c r="Q284" i="1" s="1"/>
  <c r="H284" i="1"/>
  <c r="I284" i="1"/>
  <c r="Z279" i="1"/>
  <c r="Y279" i="1"/>
  <c r="X279" i="1"/>
  <c r="L283" i="1" l="1"/>
  <c r="O283" i="1" s="1"/>
  <c r="R283" i="1" s="1"/>
  <c r="X281" i="1"/>
  <c r="V282" i="1"/>
  <c r="Z282" i="1" s="1"/>
  <c r="AC282" i="1"/>
  <c r="AD282" i="1" s="1"/>
  <c r="Y281" i="1"/>
  <c r="T284" i="1"/>
  <c r="U284" i="1" s="1"/>
  <c r="AE281" i="1"/>
  <c r="AF281" i="1" s="1"/>
  <c r="AG281" i="1"/>
  <c r="AE279" i="1"/>
  <c r="AF279" i="1" s="1"/>
  <c r="F286" i="1"/>
  <c r="G286" i="1" s="1"/>
  <c r="D287" i="1"/>
  <c r="S283" i="1"/>
  <c r="AD280" i="1"/>
  <c r="AG280" i="1"/>
  <c r="K284" i="1"/>
  <c r="L284" i="1" s="1"/>
  <c r="O284" i="1" s="1"/>
  <c r="J285" i="1"/>
  <c r="H285" i="1"/>
  <c r="I285" i="1"/>
  <c r="P285" i="1"/>
  <c r="Q285" i="1" s="1"/>
  <c r="W283" i="1"/>
  <c r="AA283" i="1"/>
  <c r="AB283" i="1" s="1"/>
  <c r="Z280" i="1"/>
  <c r="Y280" i="1"/>
  <c r="X280" i="1"/>
  <c r="R284" i="1" l="1"/>
  <c r="S284" i="1"/>
  <c r="F287" i="1"/>
  <c r="G287" i="1" s="1"/>
  <c r="D288" i="1"/>
  <c r="AG282" i="1"/>
  <c r="AE280" i="1"/>
  <c r="AF280" i="1" s="1"/>
  <c r="W284" i="1"/>
  <c r="AA284" i="1"/>
  <c r="AB284" i="1" s="1"/>
  <c r="Y282" i="1"/>
  <c r="K285" i="1"/>
  <c r="L285" i="1" s="1"/>
  <c r="O285" i="1" s="1"/>
  <c r="R285" i="1" s="1"/>
  <c r="AE282" i="1"/>
  <c r="AF282" i="1" s="1"/>
  <c r="J286" i="1"/>
  <c r="P286" i="1"/>
  <c r="Q286" i="1" s="1"/>
  <c r="H286" i="1"/>
  <c r="I286" i="1"/>
  <c r="T285" i="1"/>
  <c r="U285" i="1" s="1"/>
  <c r="M284" i="1"/>
  <c r="N284" i="1" s="1"/>
  <c r="V283" i="1"/>
  <c r="Z283" i="1" s="1"/>
  <c r="AC283" i="1"/>
  <c r="AD283" i="1" s="1"/>
  <c r="X282" i="1"/>
  <c r="M285" i="1" l="1"/>
  <c r="N285" i="1" s="1"/>
  <c r="AA285" i="1"/>
  <c r="AB285" i="1" s="1"/>
  <c r="W285" i="1"/>
  <c r="J287" i="1"/>
  <c r="H287" i="1"/>
  <c r="P287" i="1"/>
  <c r="Q287" i="1" s="1"/>
  <c r="I287" i="1"/>
  <c r="F288" i="1"/>
  <c r="G288" i="1" s="1"/>
  <c r="D289" i="1"/>
  <c r="V284" i="1"/>
  <c r="Z284" i="1" s="1"/>
  <c r="AC284" i="1"/>
  <c r="AD284" i="1" s="1"/>
  <c r="AE283" i="1"/>
  <c r="AF283" i="1" s="1"/>
  <c r="K286" i="1"/>
  <c r="L286" i="1" s="1"/>
  <c r="O286" i="1" s="1"/>
  <c r="Y283" i="1"/>
  <c r="S285" i="1"/>
  <c r="T286" i="1"/>
  <c r="U286" i="1" s="1"/>
  <c r="X283" i="1"/>
  <c r="AG283" i="1"/>
  <c r="X284" i="1" l="1"/>
  <c r="Y284" i="1"/>
  <c r="AG284" i="1"/>
  <c r="R286" i="1"/>
  <c r="S286" i="1"/>
  <c r="M286" i="1"/>
  <c r="N286" i="1" s="1"/>
  <c r="AE284" i="1"/>
  <c r="AF284" i="1" s="1"/>
  <c r="J288" i="1"/>
  <c r="H288" i="1"/>
  <c r="I288" i="1"/>
  <c r="P288" i="1"/>
  <c r="Q288" i="1" s="1"/>
  <c r="K287" i="1"/>
  <c r="M287" i="1" s="1"/>
  <c r="N287" i="1" s="1"/>
  <c r="W286" i="1"/>
  <c r="AA286" i="1"/>
  <c r="AB286" i="1" s="1"/>
  <c r="V285" i="1"/>
  <c r="Z285" i="1" s="1"/>
  <c r="AC285" i="1"/>
  <c r="AD285" i="1" s="1"/>
  <c r="F289" i="1"/>
  <c r="G289" i="1" s="1"/>
  <c r="D290" i="1"/>
  <c r="T287" i="1"/>
  <c r="U287" i="1" s="1"/>
  <c r="AG285" i="1" l="1"/>
  <c r="J289" i="1"/>
  <c r="H289" i="1"/>
  <c r="P289" i="1"/>
  <c r="Q289" i="1" s="1"/>
  <c r="I289" i="1"/>
  <c r="AE285" i="1"/>
  <c r="AF285" i="1" s="1"/>
  <c r="Y285" i="1"/>
  <c r="T288" i="1"/>
  <c r="U288" i="1" s="1"/>
  <c r="L287" i="1"/>
  <c r="O287" i="1" s="1"/>
  <c r="AA287" i="1"/>
  <c r="AB287" i="1" s="1"/>
  <c r="W287" i="1"/>
  <c r="X285" i="1"/>
  <c r="K288" i="1"/>
  <c r="M288" i="1" s="1"/>
  <c r="N288" i="1" s="1"/>
  <c r="V286" i="1"/>
  <c r="Z286" i="1" s="1"/>
  <c r="AC286" i="1"/>
  <c r="AD286" i="1" s="1"/>
  <c r="F290" i="1"/>
  <c r="G290" i="1" s="1"/>
  <c r="D291" i="1"/>
  <c r="L288" i="1"/>
  <c r="O288" i="1" s="1"/>
  <c r="R288" i="1" s="1"/>
  <c r="W288" i="1" l="1"/>
  <c r="AA288" i="1"/>
  <c r="AB288" i="1" s="1"/>
  <c r="T289" i="1"/>
  <c r="U289" i="1" s="1"/>
  <c r="F291" i="1"/>
  <c r="G291" i="1" s="1"/>
  <c r="D292" i="1"/>
  <c r="X286" i="1"/>
  <c r="AE286" i="1"/>
  <c r="AF286" i="1" s="1"/>
  <c r="S288" i="1"/>
  <c r="K289" i="1"/>
  <c r="L289" i="1" s="1"/>
  <c r="O289" i="1" s="1"/>
  <c r="AG286" i="1"/>
  <c r="J290" i="1"/>
  <c r="H290" i="1"/>
  <c r="P290" i="1"/>
  <c r="Q290" i="1" s="1"/>
  <c r="I290" i="1"/>
  <c r="R287" i="1"/>
  <c r="S287" i="1"/>
  <c r="Y286" i="1"/>
  <c r="M289" i="1" l="1"/>
  <c r="N289" i="1" s="1"/>
  <c r="R289" i="1"/>
  <c r="S289" i="1"/>
  <c r="W289" i="1"/>
  <c r="AA289" i="1"/>
  <c r="AB289" i="1" s="1"/>
  <c r="T290" i="1"/>
  <c r="U290" i="1" s="1"/>
  <c r="F292" i="1"/>
  <c r="G292" i="1" s="1"/>
  <c r="D293" i="1"/>
  <c r="V288" i="1"/>
  <c r="Z288" i="1" s="1"/>
  <c r="AC288" i="1"/>
  <c r="AD288" i="1" s="1"/>
  <c r="V287" i="1"/>
  <c r="AC287" i="1"/>
  <c r="K290" i="1"/>
  <c r="M290" i="1" s="1"/>
  <c r="N290" i="1" s="1"/>
  <c r="J291" i="1"/>
  <c r="H291" i="1"/>
  <c r="P291" i="1"/>
  <c r="Q291" i="1" s="1"/>
  <c r="I291" i="1"/>
  <c r="X288" i="1" l="1"/>
  <c r="Y288" i="1"/>
  <c r="J292" i="1"/>
  <c r="I292" i="1"/>
  <c r="P292" i="1"/>
  <c r="Q292" i="1" s="1"/>
  <c r="H292" i="1"/>
  <c r="L290" i="1"/>
  <c r="O290" i="1" s="1"/>
  <c r="T291" i="1"/>
  <c r="U291" i="1" s="1"/>
  <c r="AD287" i="1"/>
  <c r="AG287" i="1"/>
  <c r="AG288" i="1"/>
  <c r="V289" i="1"/>
  <c r="Z289" i="1" s="1"/>
  <c r="AC289" i="1"/>
  <c r="AD289" i="1" s="1"/>
  <c r="AE288" i="1"/>
  <c r="AF288" i="1" s="1"/>
  <c r="K291" i="1"/>
  <c r="L291" i="1" s="1"/>
  <c r="O291" i="1" s="1"/>
  <c r="Z287" i="1"/>
  <c r="X287" i="1"/>
  <c r="Y287" i="1"/>
  <c r="D294" i="1"/>
  <c r="F293" i="1"/>
  <c r="G293" i="1" s="1"/>
  <c r="W290" i="1"/>
  <c r="AA290" i="1"/>
  <c r="AB290" i="1" s="1"/>
  <c r="R291" i="1" l="1"/>
  <c r="S291" i="1"/>
  <c r="Y289" i="1"/>
  <c r="AG289" i="1"/>
  <c r="X289" i="1"/>
  <c r="T292" i="1"/>
  <c r="U292" i="1" s="1"/>
  <c r="J293" i="1"/>
  <c r="I293" i="1"/>
  <c r="H293" i="1"/>
  <c r="P293" i="1"/>
  <c r="Q293" i="1" s="1"/>
  <c r="R290" i="1"/>
  <c r="S290" i="1"/>
  <c r="K292" i="1"/>
  <c r="M292" i="1" s="1"/>
  <c r="N292" i="1" s="1"/>
  <c r="F294" i="1"/>
  <c r="G294" i="1" s="1"/>
  <c r="D295" i="1"/>
  <c r="M291" i="1"/>
  <c r="N291" i="1" s="1"/>
  <c r="AE289" i="1"/>
  <c r="AF289" i="1" s="1"/>
  <c r="AE287" i="1"/>
  <c r="AF287" i="1" s="1"/>
  <c r="W291" i="1"/>
  <c r="AA291" i="1"/>
  <c r="AB291" i="1" s="1"/>
  <c r="T293" i="1" l="1"/>
  <c r="U293" i="1" s="1"/>
  <c r="W292" i="1"/>
  <c r="AA292" i="1"/>
  <c r="AB292" i="1" s="1"/>
  <c r="V291" i="1"/>
  <c r="Z291" i="1" s="1"/>
  <c r="AC291" i="1"/>
  <c r="AD291" i="1" s="1"/>
  <c r="J294" i="1"/>
  <c r="I294" i="1"/>
  <c r="P294" i="1"/>
  <c r="Q294" i="1" s="1"/>
  <c r="H294" i="1"/>
  <c r="L292" i="1"/>
  <c r="O292" i="1" s="1"/>
  <c r="F295" i="1"/>
  <c r="G295" i="1" s="1"/>
  <c r="D296" i="1"/>
  <c r="V290" i="1"/>
  <c r="AC290" i="1"/>
  <c r="K293" i="1"/>
  <c r="M293" i="1" s="1"/>
  <c r="N293" i="1" s="1"/>
  <c r="Y291" i="1" l="1"/>
  <c r="R292" i="1"/>
  <c r="S292" i="1"/>
  <c r="Z290" i="1"/>
  <c r="X290" i="1"/>
  <c r="Y290" i="1"/>
  <c r="AG291" i="1"/>
  <c r="AD290" i="1"/>
  <c r="AG290" i="1"/>
  <c r="F296" i="1"/>
  <c r="G296" i="1" s="1"/>
  <c r="D297" i="1"/>
  <c r="AE291" i="1"/>
  <c r="AF291" i="1" s="1"/>
  <c r="L293" i="1"/>
  <c r="O293" i="1" s="1"/>
  <c r="W293" i="1"/>
  <c r="AA293" i="1"/>
  <c r="AB293" i="1" s="1"/>
  <c r="T294" i="1"/>
  <c r="U294" i="1" s="1"/>
  <c r="J295" i="1"/>
  <c r="I295" i="1"/>
  <c r="H295" i="1"/>
  <c r="P295" i="1"/>
  <c r="Q295" i="1" s="1"/>
  <c r="K294" i="1"/>
  <c r="L294" i="1" s="1"/>
  <c r="O294" i="1" s="1"/>
  <c r="X291" i="1"/>
  <c r="M294" i="1" l="1"/>
  <c r="N294" i="1" s="1"/>
  <c r="R294" i="1"/>
  <c r="S294" i="1"/>
  <c r="K295" i="1"/>
  <c r="M295" i="1" s="1"/>
  <c r="N295" i="1" s="1"/>
  <c r="T295" i="1"/>
  <c r="U295" i="1" s="1"/>
  <c r="F297" i="1"/>
  <c r="G297" i="1" s="1"/>
  <c r="D298" i="1"/>
  <c r="AE290" i="1"/>
  <c r="AF290" i="1" s="1"/>
  <c r="V292" i="1"/>
  <c r="AC292" i="1"/>
  <c r="W294" i="1"/>
  <c r="AA294" i="1"/>
  <c r="AB294" i="1" s="1"/>
  <c r="R293" i="1"/>
  <c r="S293" i="1"/>
  <c r="J296" i="1"/>
  <c r="P296" i="1"/>
  <c r="Q296" i="1" s="1"/>
  <c r="I296" i="1"/>
  <c r="H296" i="1"/>
  <c r="L295" i="1" l="1"/>
  <c r="O295" i="1" s="1"/>
  <c r="W295" i="1"/>
  <c r="AA295" i="1"/>
  <c r="AB295" i="1" s="1"/>
  <c r="K296" i="1"/>
  <c r="M296" i="1" s="1"/>
  <c r="N296" i="1" s="1"/>
  <c r="T296" i="1"/>
  <c r="U296" i="1" s="1"/>
  <c r="Z292" i="1"/>
  <c r="Y292" i="1"/>
  <c r="X292" i="1"/>
  <c r="J297" i="1"/>
  <c r="I297" i="1"/>
  <c r="H297" i="1"/>
  <c r="P297" i="1"/>
  <c r="Q297" i="1" s="1"/>
  <c r="V294" i="1"/>
  <c r="Z294" i="1" s="1"/>
  <c r="AC294" i="1"/>
  <c r="AD294" i="1" s="1"/>
  <c r="AD292" i="1"/>
  <c r="AG292" i="1"/>
  <c r="F298" i="1"/>
  <c r="G298" i="1" s="1"/>
  <c r="D299" i="1"/>
  <c r="V293" i="1"/>
  <c r="AC293" i="1"/>
  <c r="R295" i="1" l="1"/>
  <c r="S295" i="1"/>
  <c r="AD293" i="1"/>
  <c r="AG293" i="1"/>
  <c r="J298" i="1"/>
  <c r="P298" i="1"/>
  <c r="Q298" i="1" s="1"/>
  <c r="I298" i="1"/>
  <c r="H298" i="1"/>
  <c r="Z293" i="1"/>
  <c r="Y293" i="1"/>
  <c r="X293" i="1"/>
  <c r="X294" i="1"/>
  <c r="T297" i="1"/>
  <c r="U297" i="1" s="1"/>
  <c r="L296" i="1"/>
  <c r="O296" i="1" s="1"/>
  <c r="AE292" i="1"/>
  <c r="AF292" i="1" s="1"/>
  <c r="Y294" i="1"/>
  <c r="K297" i="1"/>
  <c r="M297" i="1" s="1"/>
  <c r="N297" i="1" s="1"/>
  <c r="F299" i="1"/>
  <c r="G299" i="1" s="1"/>
  <c r="D300" i="1"/>
  <c r="AE294" i="1"/>
  <c r="AF294" i="1" s="1"/>
  <c r="AA296" i="1"/>
  <c r="AB296" i="1" s="1"/>
  <c r="W296" i="1"/>
  <c r="AG294" i="1"/>
  <c r="L297" i="1" l="1"/>
  <c r="O297" i="1" s="1"/>
  <c r="R297" i="1" s="1"/>
  <c r="V295" i="1"/>
  <c r="AC295" i="1"/>
  <c r="T298" i="1"/>
  <c r="U298" i="1" s="1"/>
  <c r="S297" i="1"/>
  <c r="W297" i="1"/>
  <c r="AA297" i="1"/>
  <c r="AB297" i="1" s="1"/>
  <c r="F300" i="1"/>
  <c r="G300" i="1" s="1"/>
  <c r="D301" i="1"/>
  <c r="J299" i="1"/>
  <c r="P299" i="1"/>
  <c r="Q299" i="1" s="1"/>
  <c r="I299" i="1"/>
  <c r="H299" i="1"/>
  <c r="R296" i="1"/>
  <c r="S296" i="1"/>
  <c r="K298" i="1"/>
  <c r="L298" i="1" s="1"/>
  <c r="O298" i="1" s="1"/>
  <c r="AE293" i="1"/>
  <c r="AF293" i="1" s="1"/>
  <c r="AD295" i="1" l="1"/>
  <c r="AE295" i="1" s="1"/>
  <c r="AF295" i="1" s="1"/>
  <c r="AG295" i="1"/>
  <c r="Z295" i="1"/>
  <c r="X295" i="1"/>
  <c r="Y295" i="1"/>
  <c r="M298" i="1"/>
  <c r="N298" i="1" s="1"/>
  <c r="R298" i="1"/>
  <c r="S298" i="1"/>
  <c r="F301" i="1"/>
  <c r="G301" i="1" s="1"/>
  <c r="D302" i="1"/>
  <c r="K299" i="1"/>
  <c r="L299" i="1" s="1"/>
  <c r="O299" i="1" s="1"/>
  <c r="J300" i="1"/>
  <c r="H300" i="1"/>
  <c r="P300" i="1"/>
  <c r="Q300" i="1" s="1"/>
  <c r="I300" i="1"/>
  <c r="V296" i="1"/>
  <c r="AC296" i="1"/>
  <c r="T299" i="1"/>
  <c r="U299" i="1" s="1"/>
  <c r="V297" i="1"/>
  <c r="Z297" i="1" s="1"/>
  <c r="AC297" i="1"/>
  <c r="AD297" i="1" s="1"/>
  <c r="W298" i="1"/>
  <c r="AA298" i="1"/>
  <c r="AB298" i="1" s="1"/>
  <c r="R299" i="1" l="1"/>
  <c r="S299" i="1"/>
  <c r="Z296" i="1"/>
  <c r="X296" i="1"/>
  <c r="Y296" i="1"/>
  <c r="K300" i="1"/>
  <c r="L300" i="1" s="1"/>
  <c r="O300" i="1" s="1"/>
  <c r="M299" i="1"/>
  <c r="N299" i="1" s="1"/>
  <c r="AD296" i="1"/>
  <c r="AG296" i="1"/>
  <c r="X297" i="1"/>
  <c r="J301" i="1"/>
  <c r="I301" i="1"/>
  <c r="P301" i="1"/>
  <c r="Q301" i="1" s="1"/>
  <c r="H301" i="1"/>
  <c r="AG297" i="1"/>
  <c r="T300" i="1"/>
  <c r="U300" i="1" s="1"/>
  <c r="V298" i="1"/>
  <c r="Z298" i="1" s="1"/>
  <c r="AC298" i="1"/>
  <c r="AD298" i="1" s="1"/>
  <c r="AE297" i="1"/>
  <c r="AF297" i="1" s="1"/>
  <c r="W299" i="1"/>
  <c r="AA299" i="1"/>
  <c r="AB299" i="1" s="1"/>
  <c r="Y297" i="1"/>
  <c r="F302" i="1"/>
  <c r="G302" i="1" s="1"/>
  <c r="D303" i="1"/>
  <c r="M300" i="1" l="1"/>
  <c r="N300" i="1" s="1"/>
  <c r="R300" i="1"/>
  <c r="S300" i="1"/>
  <c r="F303" i="1"/>
  <c r="G303" i="1" s="1"/>
  <c r="D304" i="1"/>
  <c r="Y298" i="1"/>
  <c r="K301" i="1"/>
  <c r="M301" i="1" s="1"/>
  <c r="N301" i="1" s="1"/>
  <c r="AG298" i="1"/>
  <c r="T301" i="1"/>
  <c r="U301" i="1" s="1"/>
  <c r="J302" i="1"/>
  <c r="I302" i="1"/>
  <c r="H302" i="1"/>
  <c r="P302" i="1"/>
  <c r="Q302" i="1" s="1"/>
  <c r="X298" i="1"/>
  <c r="AE296" i="1"/>
  <c r="AF296" i="1" s="1"/>
  <c r="V299" i="1"/>
  <c r="Z299" i="1" s="1"/>
  <c r="AC299" i="1"/>
  <c r="AD299" i="1" s="1"/>
  <c r="AE298" i="1"/>
  <c r="AF298" i="1" s="1"/>
  <c r="AA300" i="1"/>
  <c r="AB300" i="1" s="1"/>
  <c r="W300" i="1"/>
  <c r="L301" i="1" l="1"/>
  <c r="O301" i="1" s="1"/>
  <c r="R301" i="1" s="1"/>
  <c r="X299" i="1"/>
  <c r="F304" i="1"/>
  <c r="G304" i="1" s="1"/>
  <c r="D305" i="1"/>
  <c r="AE299" i="1"/>
  <c r="AF299" i="1" s="1"/>
  <c r="T302" i="1"/>
  <c r="U302" i="1" s="1"/>
  <c r="S301" i="1"/>
  <c r="J303" i="1"/>
  <c r="I303" i="1"/>
  <c r="P303" i="1"/>
  <c r="Q303" i="1" s="1"/>
  <c r="H303" i="1"/>
  <c r="W301" i="1"/>
  <c r="AA301" i="1"/>
  <c r="AB301" i="1" s="1"/>
  <c r="V300" i="1"/>
  <c r="Z300" i="1" s="1"/>
  <c r="AC300" i="1"/>
  <c r="AD300" i="1" s="1"/>
  <c r="Y299" i="1"/>
  <c r="K302" i="1"/>
  <c r="M302" i="1" s="1"/>
  <c r="N302" i="1" s="1"/>
  <c r="AG299" i="1"/>
  <c r="L302" i="1" l="1"/>
  <c r="O302" i="1" s="1"/>
  <c r="R302" i="1" s="1"/>
  <c r="Y300" i="1"/>
  <c r="K303" i="1"/>
  <c r="M303" i="1" s="1"/>
  <c r="N303" i="1" s="1"/>
  <c r="AG300" i="1"/>
  <c r="F305" i="1"/>
  <c r="G305" i="1" s="1"/>
  <c r="D306" i="1"/>
  <c r="AA302" i="1"/>
  <c r="AB302" i="1" s="1"/>
  <c r="W302" i="1"/>
  <c r="V301" i="1"/>
  <c r="Z301" i="1" s="1"/>
  <c r="AC301" i="1"/>
  <c r="AD301" i="1" s="1"/>
  <c r="J304" i="1"/>
  <c r="I304" i="1"/>
  <c r="H304" i="1"/>
  <c r="P304" i="1"/>
  <c r="Q304" i="1" s="1"/>
  <c r="AE300" i="1"/>
  <c r="AF300" i="1" s="1"/>
  <c r="L303" i="1"/>
  <c r="O303" i="1" s="1"/>
  <c r="R303" i="1" s="1"/>
  <c r="T303" i="1"/>
  <c r="U303" i="1" s="1"/>
  <c r="S302" i="1"/>
  <c r="X300" i="1"/>
  <c r="AG301" i="1" l="1"/>
  <c r="Y301" i="1"/>
  <c r="X301" i="1"/>
  <c r="K304" i="1"/>
  <c r="M304" i="1" s="1"/>
  <c r="N304" i="1" s="1"/>
  <c r="S303" i="1"/>
  <c r="T304" i="1"/>
  <c r="U304" i="1" s="1"/>
  <c r="AE301" i="1"/>
  <c r="AF301" i="1" s="1"/>
  <c r="F306" i="1"/>
  <c r="G306" i="1" s="1"/>
  <c r="D307" i="1"/>
  <c r="V302" i="1"/>
  <c r="Z302" i="1" s="1"/>
  <c r="AC302" i="1"/>
  <c r="AD302" i="1" s="1"/>
  <c r="AA303" i="1"/>
  <c r="AB303" i="1" s="1"/>
  <c r="W303" i="1"/>
  <c r="J305" i="1"/>
  <c r="P305" i="1"/>
  <c r="Q305" i="1" s="1"/>
  <c r="I305" i="1"/>
  <c r="H305" i="1"/>
  <c r="L304" i="1" l="1"/>
  <c r="O304" i="1" s="1"/>
  <c r="R304" i="1" s="1"/>
  <c r="Y302" i="1"/>
  <c r="AE302" i="1"/>
  <c r="AF302" i="1" s="1"/>
  <c r="F307" i="1"/>
  <c r="G307" i="1" s="1"/>
  <c r="D308" i="1"/>
  <c r="W304" i="1"/>
  <c r="AA304" i="1"/>
  <c r="AB304" i="1" s="1"/>
  <c r="AG302" i="1"/>
  <c r="T305" i="1"/>
  <c r="U305" i="1" s="1"/>
  <c r="J306" i="1"/>
  <c r="H306" i="1"/>
  <c r="P306" i="1"/>
  <c r="Q306" i="1" s="1"/>
  <c r="I306" i="1"/>
  <c r="K305" i="1"/>
  <c r="L305" i="1" s="1"/>
  <c r="O305" i="1" s="1"/>
  <c r="X302" i="1"/>
  <c r="V303" i="1"/>
  <c r="Z303" i="1" s="1"/>
  <c r="AC303" i="1"/>
  <c r="AD303" i="1" s="1"/>
  <c r="S304" i="1" l="1"/>
  <c r="M305" i="1"/>
  <c r="N305" i="1" s="1"/>
  <c r="R305" i="1"/>
  <c r="S305" i="1"/>
  <c r="T306" i="1"/>
  <c r="U306" i="1" s="1"/>
  <c r="W305" i="1"/>
  <c r="AA305" i="1"/>
  <c r="AB305" i="1" s="1"/>
  <c r="J307" i="1"/>
  <c r="I307" i="1"/>
  <c r="H307" i="1"/>
  <c r="P307" i="1"/>
  <c r="Q307" i="1" s="1"/>
  <c r="AE303" i="1"/>
  <c r="AF303" i="1" s="1"/>
  <c r="X303" i="1"/>
  <c r="F308" i="1"/>
  <c r="G308" i="1" s="1"/>
  <c r="D309" i="1"/>
  <c r="AG303" i="1"/>
  <c r="Y303" i="1"/>
  <c r="K306" i="1"/>
  <c r="L306" i="1" s="1"/>
  <c r="O306" i="1" s="1"/>
  <c r="V304" i="1"/>
  <c r="Z304" i="1" s="1"/>
  <c r="AC304" i="1"/>
  <c r="AD304" i="1" s="1"/>
  <c r="M306" i="1" l="1"/>
  <c r="N306" i="1" s="1"/>
  <c r="X304" i="1"/>
  <c r="AG304" i="1"/>
  <c r="Y304" i="1"/>
  <c r="R306" i="1"/>
  <c r="S306" i="1"/>
  <c r="J308" i="1"/>
  <c r="P308" i="1"/>
  <c r="Q308" i="1" s="1"/>
  <c r="I308" i="1"/>
  <c r="H308" i="1"/>
  <c r="W306" i="1"/>
  <c r="AA306" i="1"/>
  <c r="AB306" i="1" s="1"/>
  <c r="AE304" i="1"/>
  <c r="AF304" i="1" s="1"/>
  <c r="T307" i="1"/>
  <c r="U307" i="1" s="1"/>
  <c r="V305" i="1"/>
  <c r="Z305" i="1" s="1"/>
  <c r="AC305" i="1"/>
  <c r="AD305" i="1" s="1"/>
  <c r="K307" i="1"/>
  <c r="M307" i="1" s="1"/>
  <c r="N307" i="1" s="1"/>
  <c r="F309" i="1"/>
  <c r="G309" i="1" s="1"/>
  <c r="D310" i="1"/>
  <c r="L307" i="1" l="1"/>
  <c r="O307" i="1" s="1"/>
  <c r="R307" i="1" s="1"/>
  <c r="Y305" i="1"/>
  <c r="X305" i="1"/>
  <c r="W307" i="1"/>
  <c r="AA307" i="1"/>
  <c r="AB307" i="1" s="1"/>
  <c r="T308" i="1"/>
  <c r="U308" i="1" s="1"/>
  <c r="J309" i="1"/>
  <c r="P309" i="1"/>
  <c r="Q309" i="1" s="1"/>
  <c r="H309" i="1"/>
  <c r="I309" i="1"/>
  <c r="AE305" i="1"/>
  <c r="AF305" i="1" s="1"/>
  <c r="AG305" i="1"/>
  <c r="V306" i="1"/>
  <c r="Z306" i="1" s="1"/>
  <c r="AC306" i="1"/>
  <c r="AD306" i="1" s="1"/>
  <c r="F310" i="1"/>
  <c r="G310" i="1" s="1"/>
  <c r="D311" i="1"/>
  <c r="S307" i="1"/>
  <c r="K308" i="1"/>
  <c r="L308" i="1" s="1"/>
  <c r="O308" i="1" s="1"/>
  <c r="Y306" i="1" l="1"/>
  <c r="M308" i="1"/>
  <c r="N308" i="1" s="1"/>
  <c r="R308" i="1"/>
  <c r="S308" i="1"/>
  <c r="W308" i="1"/>
  <c r="AA308" i="1"/>
  <c r="AB308" i="1" s="1"/>
  <c r="V307" i="1"/>
  <c r="Z307" i="1" s="1"/>
  <c r="AC307" i="1"/>
  <c r="AD307" i="1" s="1"/>
  <c r="J310" i="1"/>
  <c r="I310" i="1"/>
  <c r="H310" i="1"/>
  <c r="P310" i="1"/>
  <c r="Q310" i="1" s="1"/>
  <c r="K309" i="1"/>
  <c r="M309" i="1" s="1"/>
  <c r="N309" i="1" s="1"/>
  <c r="AE306" i="1"/>
  <c r="AF306" i="1" s="1"/>
  <c r="X306" i="1"/>
  <c r="T309" i="1"/>
  <c r="U309" i="1" s="1"/>
  <c r="AG306" i="1"/>
  <c r="F311" i="1"/>
  <c r="G311" i="1" s="1"/>
  <c r="D312" i="1"/>
  <c r="AG307" i="1" l="1"/>
  <c r="Y307" i="1"/>
  <c r="W309" i="1"/>
  <c r="AA309" i="1"/>
  <c r="AB309" i="1" s="1"/>
  <c r="T310" i="1"/>
  <c r="U310" i="1" s="1"/>
  <c r="AE307" i="1"/>
  <c r="AF307" i="1" s="1"/>
  <c r="L309" i="1"/>
  <c r="O309" i="1" s="1"/>
  <c r="V308" i="1"/>
  <c r="Z308" i="1" s="1"/>
  <c r="AC308" i="1"/>
  <c r="AD308" i="1" s="1"/>
  <c r="F312" i="1"/>
  <c r="G312" i="1" s="1"/>
  <c r="D313" i="1"/>
  <c r="X307" i="1"/>
  <c r="J311" i="1"/>
  <c r="I311" i="1"/>
  <c r="P311" i="1"/>
  <c r="Q311" i="1" s="1"/>
  <c r="H311" i="1"/>
  <c r="K310" i="1"/>
  <c r="M310" i="1" s="1"/>
  <c r="N310" i="1" s="1"/>
  <c r="AG308" i="1" l="1"/>
  <c r="Y308" i="1"/>
  <c r="T311" i="1"/>
  <c r="U311" i="1" s="1"/>
  <c r="R309" i="1"/>
  <c r="S309" i="1"/>
  <c r="W310" i="1"/>
  <c r="AA310" i="1"/>
  <c r="AB310" i="1" s="1"/>
  <c r="L310" i="1"/>
  <c r="O310" i="1" s="1"/>
  <c r="X308" i="1"/>
  <c r="K311" i="1"/>
  <c r="L311" i="1" s="1"/>
  <c r="O311" i="1" s="1"/>
  <c r="R311" i="1" s="1"/>
  <c r="F313" i="1"/>
  <c r="G313" i="1" s="1"/>
  <c r="D314" i="1"/>
  <c r="J312" i="1"/>
  <c r="P312" i="1"/>
  <c r="Q312" i="1" s="1"/>
  <c r="H312" i="1"/>
  <c r="I312" i="1"/>
  <c r="AE308" i="1"/>
  <c r="AF308" i="1" s="1"/>
  <c r="M311" i="1" l="1"/>
  <c r="N311" i="1" s="1"/>
  <c r="S311" i="1"/>
  <c r="T312" i="1"/>
  <c r="U312" i="1" s="1"/>
  <c r="AA311" i="1"/>
  <c r="AB311" i="1" s="1"/>
  <c r="W311" i="1"/>
  <c r="K312" i="1"/>
  <c r="L312" i="1" s="1"/>
  <c r="O312" i="1" s="1"/>
  <c r="F314" i="1"/>
  <c r="G314" i="1" s="1"/>
  <c r="D315" i="1"/>
  <c r="J313" i="1"/>
  <c r="H313" i="1"/>
  <c r="I313" i="1"/>
  <c r="P313" i="1"/>
  <c r="Q313" i="1" s="1"/>
  <c r="R310" i="1"/>
  <c r="S310" i="1"/>
  <c r="V309" i="1"/>
  <c r="AC309" i="1"/>
  <c r="R312" i="1" l="1"/>
  <c r="S312" i="1"/>
  <c r="F315" i="1"/>
  <c r="G315" i="1" s="1"/>
  <c r="D316" i="1"/>
  <c r="V311" i="1"/>
  <c r="Z311" i="1" s="1"/>
  <c r="AC311" i="1"/>
  <c r="AD311" i="1" s="1"/>
  <c r="T313" i="1"/>
  <c r="U313" i="1" s="1"/>
  <c r="J314" i="1"/>
  <c r="H314" i="1"/>
  <c r="I314" i="1"/>
  <c r="P314" i="1"/>
  <c r="Q314" i="1" s="1"/>
  <c r="V310" i="1"/>
  <c r="AC310" i="1"/>
  <c r="AD309" i="1"/>
  <c r="AG309" i="1"/>
  <c r="Z309" i="1"/>
  <c r="X309" i="1"/>
  <c r="Y309" i="1"/>
  <c r="K313" i="1"/>
  <c r="L313" i="1" s="1"/>
  <c r="O313" i="1" s="1"/>
  <c r="M312" i="1"/>
  <c r="N312" i="1" s="1"/>
  <c r="W312" i="1"/>
  <c r="AA312" i="1"/>
  <c r="AB312" i="1" s="1"/>
  <c r="AG311" i="1" l="1"/>
  <c r="R313" i="1"/>
  <c r="S313" i="1"/>
  <c r="AD310" i="1"/>
  <c r="AG310" i="1"/>
  <c r="AA313" i="1"/>
  <c r="AB313" i="1" s="1"/>
  <c r="W313" i="1"/>
  <c r="X311" i="1"/>
  <c r="AE309" i="1"/>
  <c r="AF309" i="1" s="1"/>
  <c r="T314" i="1"/>
  <c r="U314" i="1" s="1"/>
  <c r="J315" i="1"/>
  <c r="I315" i="1"/>
  <c r="H315" i="1"/>
  <c r="P315" i="1"/>
  <c r="Q315" i="1" s="1"/>
  <c r="K314" i="1"/>
  <c r="M314" i="1" s="1"/>
  <c r="N314" i="1" s="1"/>
  <c r="M313" i="1"/>
  <c r="N313" i="1" s="1"/>
  <c r="Z310" i="1"/>
  <c r="X310" i="1"/>
  <c r="Y310" i="1"/>
  <c r="Y311" i="1"/>
  <c r="V312" i="1"/>
  <c r="Z312" i="1" s="1"/>
  <c r="AC312" i="1"/>
  <c r="AD312" i="1" s="1"/>
  <c r="AE311" i="1"/>
  <c r="AF311" i="1" s="1"/>
  <c r="F316" i="1"/>
  <c r="G316" i="1" s="1"/>
  <c r="D317" i="1"/>
  <c r="L314" i="1" l="1"/>
  <c r="O314" i="1" s="1"/>
  <c r="R314" i="1" s="1"/>
  <c r="AG312" i="1"/>
  <c r="Y312" i="1"/>
  <c r="W314" i="1"/>
  <c r="AA314" i="1"/>
  <c r="AB314" i="1" s="1"/>
  <c r="AE312" i="1"/>
  <c r="AF312" i="1" s="1"/>
  <c r="K315" i="1"/>
  <c r="M315" i="1" s="1"/>
  <c r="N315" i="1" s="1"/>
  <c r="AE310" i="1"/>
  <c r="AF310" i="1" s="1"/>
  <c r="J316" i="1"/>
  <c r="I316" i="1"/>
  <c r="H316" i="1"/>
  <c r="P316" i="1"/>
  <c r="Q316" i="1" s="1"/>
  <c r="V313" i="1"/>
  <c r="Z313" i="1" s="1"/>
  <c r="AC313" i="1"/>
  <c r="AD313" i="1" s="1"/>
  <c r="L315" i="1"/>
  <c r="O315" i="1" s="1"/>
  <c r="R315" i="1" s="1"/>
  <c r="F317" i="1"/>
  <c r="G317" i="1" s="1"/>
  <c r="D318" i="1"/>
  <c r="T315" i="1"/>
  <c r="U315" i="1" s="1"/>
  <c r="S314" i="1"/>
  <c r="X312" i="1"/>
  <c r="AG313" i="1" l="1"/>
  <c r="T316" i="1"/>
  <c r="U316" i="1" s="1"/>
  <c r="V314" i="1"/>
  <c r="Z314" i="1" s="1"/>
  <c r="AC314" i="1"/>
  <c r="AD314" i="1" s="1"/>
  <c r="J317" i="1"/>
  <c r="P317" i="1"/>
  <c r="Q317" i="1" s="1"/>
  <c r="H317" i="1"/>
  <c r="I317" i="1"/>
  <c r="X313" i="1"/>
  <c r="AA315" i="1"/>
  <c r="AB315" i="1" s="1"/>
  <c r="W315" i="1"/>
  <c r="Y313" i="1"/>
  <c r="K316" i="1"/>
  <c r="L316" i="1" s="1"/>
  <c r="O316" i="1" s="1"/>
  <c r="F318" i="1"/>
  <c r="G318" i="1" s="1"/>
  <c r="D319" i="1"/>
  <c r="S315" i="1"/>
  <c r="AE313" i="1"/>
  <c r="AF313" i="1" s="1"/>
  <c r="Y314" i="1"/>
  <c r="X314" i="1" l="1"/>
  <c r="M316" i="1"/>
  <c r="N316" i="1" s="1"/>
  <c r="R316" i="1"/>
  <c r="S316" i="1"/>
  <c r="AE314" i="1"/>
  <c r="AF314" i="1" s="1"/>
  <c r="V315" i="1"/>
  <c r="Z315" i="1" s="1"/>
  <c r="AC315" i="1"/>
  <c r="AD315" i="1" s="1"/>
  <c r="F319" i="1"/>
  <c r="G319" i="1" s="1"/>
  <c r="D320" i="1"/>
  <c r="T317" i="1"/>
  <c r="U317" i="1" s="1"/>
  <c r="AG314" i="1"/>
  <c r="K317" i="1"/>
  <c r="M317" i="1" s="1"/>
  <c r="N317" i="1" s="1"/>
  <c r="J318" i="1"/>
  <c r="I318" i="1"/>
  <c r="H318" i="1"/>
  <c r="P318" i="1"/>
  <c r="Q318" i="1" s="1"/>
  <c r="W316" i="1"/>
  <c r="AA316" i="1"/>
  <c r="AB316" i="1" s="1"/>
  <c r="X315" i="1" l="1"/>
  <c r="F320" i="1"/>
  <c r="G320" i="1" s="1"/>
  <c r="D321" i="1"/>
  <c r="J319" i="1"/>
  <c r="I319" i="1"/>
  <c r="P319" i="1"/>
  <c r="Q319" i="1" s="1"/>
  <c r="H319" i="1"/>
  <c r="Y315" i="1"/>
  <c r="K318" i="1"/>
  <c r="L318" i="1" s="1"/>
  <c r="O318" i="1" s="1"/>
  <c r="AE315" i="1"/>
  <c r="AF315" i="1" s="1"/>
  <c r="L317" i="1"/>
  <c r="O317" i="1" s="1"/>
  <c r="V316" i="1"/>
  <c r="Z316" i="1" s="1"/>
  <c r="AC316" i="1"/>
  <c r="AD316" i="1" s="1"/>
  <c r="T318" i="1"/>
  <c r="U318" i="1" s="1"/>
  <c r="AA317" i="1"/>
  <c r="AB317" i="1" s="1"/>
  <c r="W317" i="1"/>
  <c r="AG315" i="1"/>
  <c r="X316" i="1" l="1"/>
  <c r="R318" i="1"/>
  <c r="S318" i="1"/>
  <c r="R317" i="1"/>
  <c r="S317" i="1"/>
  <c r="AG316" i="1"/>
  <c r="M318" i="1"/>
  <c r="N318" i="1" s="1"/>
  <c r="F321" i="1"/>
  <c r="G321" i="1" s="1"/>
  <c r="D322" i="1"/>
  <c r="AE316" i="1"/>
  <c r="AF316" i="1" s="1"/>
  <c r="T319" i="1"/>
  <c r="U319" i="1" s="1"/>
  <c r="J320" i="1"/>
  <c r="I320" i="1"/>
  <c r="H320" i="1"/>
  <c r="P320" i="1"/>
  <c r="Q320" i="1" s="1"/>
  <c r="W318" i="1"/>
  <c r="AA318" i="1"/>
  <c r="AB318" i="1" s="1"/>
  <c r="Y316" i="1"/>
  <c r="K319" i="1"/>
  <c r="L319" i="1" s="1"/>
  <c r="O319" i="1" s="1"/>
  <c r="M319" i="1" l="1"/>
  <c r="N319" i="1" s="1"/>
  <c r="R319" i="1"/>
  <c r="S319" i="1"/>
  <c r="AA319" i="1"/>
  <c r="AB319" i="1" s="1"/>
  <c r="W319" i="1"/>
  <c r="V317" i="1"/>
  <c r="AC317" i="1"/>
  <c r="J321" i="1"/>
  <c r="I321" i="1"/>
  <c r="P321" i="1"/>
  <c r="Q321" i="1" s="1"/>
  <c r="H321" i="1"/>
  <c r="V318" i="1"/>
  <c r="Z318" i="1" s="1"/>
  <c r="AC318" i="1"/>
  <c r="AD318" i="1" s="1"/>
  <c r="T320" i="1"/>
  <c r="U320" i="1" s="1"/>
  <c r="F322" i="1"/>
  <c r="G322" i="1" s="1"/>
  <c r="D323" i="1"/>
  <c r="K320" i="1"/>
  <c r="M320" i="1" s="1"/>
  <c r="N320" i="1" s="1"/>
  <c r="AG318" i="1" l="1"/>
  <c r="J322" i="1"/>
  <c r="P322" i="1"/>
  <c r="Q322" i="1" s="1"/>
  <c r="I322" i="1"/>
  <c r="H322" i="1"/>
  <c r="W320" i="1"/>
  <c r="AA320" i="1"/>
  <c r="AB320" i="1" s="1"/>
  <c r="L320" i="1"/>
  <c r="O320" i="1" s="1"/>
  <c r="X318" i="1"/>
  <c r="T321" i="1"/>
  <c r="U321" i="1" s="1"/>
  <c r="AD317" i="1"/>
  <c r="AG317" i="1"/>
  <c r="V319" i="1"/>
  <c r="Z319" i="1" s="1"/>
  <c r="AC319" i="1"/>
  <c r="AD319" i="1" s="1"/>
  <c r="Y318" i="1"/>
  <c r="F323" i="1"/>
  <c r="G323" i="1" s="1"/>
  <c r="D324" i="1"/>
  <c r="AE318" i="1"/>
  <c r="AF318" i="1" s="1"/>
  <c r="K321" i="1"/>
  <c r="L321" i="1" s="1"/>
  <c r="O321" i="1" s="1"/>
  <c r="Z317" i="1"/>
  <c r="Y317" i="1"/>
  <c r="X317" i="1"/>
  <c r="M321" i="1" l="1"/>
  <c r="N321" i="1" s="1"/>
  <c r="R321" i="1"/>
  <c r="S321" i="1"/>
  <c r="AE317" i="1"/>
  <c r="AF317" i="1" s="1"/>
  <c r="X319" i="1"/>
  <c r="R320" i="1"/>
  <c r="S320" i="1"/>
  <c r="AE319" i="1"/>
  <c r="AF319" i="1" s="1"/>
  <c r="Y319" i="1"/>
  <c r="K322" i="1"/>
  <c r="M322" i="1" s="1"/>
  <c r="N322" i="1" s="1"/>
  <c r="F324" i="1"/>
  <c r="G324" i="1" s="1"/>
  <c r="D325" i="1"/>
  <c r="AA321" i="1"/>
  <c r="AB321" i="1" s="1"/>
  <c r="W321" i="1"/>
  <c r="T322" i="1"/>
  <c r="U322" i="1" s="1"/>
  <c r="J323" i="1"/>
  <c r="I323" i="1"/>
  <c r="H323" i="1"/>
  <c r="P323" i="1"/>
  <c r="Q323" i="1" s="1"/>
  <c r="AG319" i="1"/>
  <c r="L322" i="1" l="1"/>
  <c r="O322" i="1" s="1"/>
  <c r="T323" i="1"/>
  <c r="U323" i="1" s="1"/>
  <c r="W322" i="1"/>
  <c r="AA322" i="1"/>
  <c r="AB322" i="1" s="1"/>
  <c r="F325" i="1"/>
  <c r="G325" i="1" s="1"/>
  <c r="D326" i="1"/>
  <c r="V320" i="1"/>
  <c r="AC320" i="1"/>
  <c r="K323" i="1"/>
  <c r="L323" i="1" s="1"/>
  <c r="O323" i="1" s="1"/>
  <c r="J324" i="1"/>
  <c r="H324" i="1"/>
  <c r="I324" i="1"/>
  <c r="P324" i="1"/>
  <c r="Q324" i="1" s="1"/>
  <c r="V321" i="1"/>
  <c r="Z321" i="1" s="1"/>
  <c r="AC321" i="1"/>
  <c r="AD321" i="1" s="1"/>
  <c r="M323" i="1" l="1"/>
  <c r="N323" i="1" s="1"/>
  <c r="X321" i="1"/>
  <c r="Y321" i="1"/>
  <c r="R322" i="1"/>
  <c r="S322" i="1"/>
  <c r="R323" i="1"/>
  <c r="S323" i="1"/>
  <c r="T324" i="1"/>
  <c r="U324" i="1" s="1"/>
  <c r="K324" i="1"/>
  <c r="L324" i="1" s="1"/>
  <c r="O324" i="1" s="1"/>
  <c r="F326" i="1"/>
  <c r="G326" i="1" s="1"/>
  <c r="D327" i="1"/>
  <c r="AE321" i="1"/>
  <c r="AF321" i="1" s="1"/>
  <c r="AG321" i="1"/>
  <c r="J325" i="1"/>
  <c r="H325" i="1"/>
  <c r="P325" i="1"/>
  <c r="Q325" i="1" s="1"/>
  <c r="I325" i="1"/>
  <c r="AA323" i="1"/>
  <c r="AB323" i="1" s="1"/>
  <c r="W323" i="1"/>
  <c r="Z320" i="1"/>
  <c r="Y320" i="1"/>
  <c r="X320" i="1"/>
  <c r="AD320" i="1"/>
  <c r="AG320" i="1"/>
  <c r="V322" i="1" l="1"/>
  <c r="AC322" i="1"/>
  <c r="M324" i="1"/>
  <c r="N324" i="1" s="1"/>
  <c r="R324" i="1"/>
  <c r="S324" i="1"/>
  <c r="W324" i="1"/>
  <c r="AA324" i="1"/>
  <c r="AB324" i="1" s="1"/>
  <c r="AE320" i="1"/>
  <c r="AF320" i="1" s="1"/>
  <c r="K325" i="1"/>
  <c r="M325" i="1" s="1"/>
  <c r="N325" i="1" s="1"/>
  <c r="T325" i="1"/>
  <c r="U325" i="1" s="1"/>
  <c r="F327" i="1"/>
  <c r="G327" i="1" s="1"/>
  <c r="D328" i="1"/>
  <c r="V323" i="1"/>
  <c r="Z323" i="1" s="1"/>
  <c r="AC323" i="1"/>
  <c r="AD323" i="1" s="1"/>
  <c r="J326" i="1"/>
  <c r="P326" i="1"/>
  <c r="Q326" i="1" s="1"/>
  <c r="I326" i="1"/>
  <c r="H326" i="1"/>
  <c r="AD322" i="1" l="1"/>
  <c r="AE322" i="1" s="1"/>
  <c r="AF322" i="1" s="1"/>
  <c r="AG322" i="1"/>
  <c r="Z322" i="1"/>
  <c r="X322" i="1"/>
  <c r="Y322" i="1"/>
  <c r="AG323" i="1"/>
  <c r="X323" i="1"/>
  <c r="AE323" i="1"/>
  <c r="AF323" i="1" s="1"/>
  <c r="L325" i="1"/>
  <c r="O325" i="1" s="1"/>
  <c r="AA325" i="1"/>
  <c r="AB325" i="1" s="1"/>
  <c r="W325" i="1"/>
  <c r="V324" i="1"/>
  <c r="Z324" i="1" s="1"/>
  <c r="AC324" i="1"/>
  <c r="AD324" i="1" s="1"/>
  <c r="J327" i="1"/>
  <c r="P327" i="1"/>
  <c r="Q327" i="1" s="1"/>
  <c r="H327" i="1"/>
  <c r="I327" i="1"/>
  <c r="K326" i="1"/>
  <c r="L326" i="1" s="1"/>
  <c r="O326" i="1" s="1"/>
  <c r="T326" i="1"/>
  <c r="U326" i="1" s="1"/>
  <c r="Y323" i="1"/>
  <c r="F328" i="1"/>
  <c r="G328" i="1" s="1"/>
  <c r="D329" i="1"/>
  <c r="Y324" i="1" l="1"/>
  <c r="R326" i="1"/>
  <c r="S326" i="1"/>
  <c r="R325" i="1"/>
  <c r="S325" i="1"/>
  <c r="T327" i="1"/>
  <c r="U327" i="1" s="1"/>
  <c r="AE324" i="1"/>
  <c r="AF324" i="1" s="1"/>
  <c r="W326" i="1"/>
  <c r="AA326" i="1"/>
  <c r="AB326" i="1" s="1"/>
  <c r="X324" i="1"/>
  <c r="AG324" i="1"/>
  <c r="F329" i="1"/>
  <c r="G329" i="1" s="1"/>
  <c r="D330" i="1"/>
  <c r="J328" i="1"/>
  <c r="P328" i="1"/>
  <c r="Q328" i="1" s="1"/>
  <c r="I328" i="1"/>
  <c r="H328" i="1"/>
  <c r="M326" i="1"/>
  <c r="N326" i="1" s="1"/>
  <c r="K327" i="1"/>
  <c r="M327" i="1" s="1"/>
  <c r="N327" i="1" s="1"/>
  <c r="V325" i="1" l="1"/>
  <c r="AC325" i="1"/>
  <c r="L327" i="1"/>
  <c r="O327" i="1" s="1"/>
  <c r="F330" i="1"/>
  <c r="G330" i="1" s="1"/>
  <c r="D331" i="1"/>
  <c r="V326" i="1"/>
  <c r="Z326" i="1" s="1"/>
  <c r="AC326" i="1"/>
  <c r="AD326" i="1" s="1"/>
  <c r="T328" i="1"/>
  <c r="U328" i="1" s="1"/>
  <c r="K328" i="1"/>
  <c r="L328" i="1" s="1"/>
  <c r="O328" i="1" s="1"/>
  <c r="J329" i="1"/>
  <c r="H329" i="1"/>
  <c r="I329" i="1"/>
  <c r="P329" i="1"/>
  <c r="Q329" i="1" s="1"/>
  <c r="AA327" i="1"/>
  <c r="AB327" i="1" s="1"/>
  <c r="W327" i="1"/>
  <c r="X326" i="1" l="1"/>
  <c r="M328" i="1"/>
  <c r="N328" i="1" s="1"/>
  <c r="AG326" i="1"/>
  <c r="Y326" i="1"/>
  <c r="R328" i="1"/>
  <c r="S328" i="1"/>
  <c r="R327" i="1"/>
  <c r="S327" i="1"/>
  <c r="AA328" i="1"/>
  <c r="AB328" i="1" s="1"/>
  <c r="W328" i="1"/>
  <c r="F331" i="1"/>
  <c r="G331" i="1" s="1"/>
  <c r="D332" i="1"/>
  <c r="T329" i="1"/>
  <c r="U329" i="1" s="1"/>
  <c r="AE326" i="1"/>
  <c r="AF326" i="1" s="1"/>
  <c r="J330" i="1"/>
  <c r="I330" i="1"/>
  <c r="H330" i="1"/>
  <c r="P330" i="1"/>
  <c r="Q330" i="1" s="1"/>
  <c r="AD325" i="1"/>
  <c r="AG325" i="1"/>
  <c r="K329" i="1"/>
  <c r="M329" i="1" s="1"/>
  <c r="N329" i="1" s="1"/>
  <c r="Z325" i="1"/>
  <c r="Y325" i="1"/>
  <c r="X325" i="1"/>
  <c r="AA329" i="1" l="1"/>
  <c r="AB329" i="1" s="1"/>
  <c r="W329" i="1"/>
  <c r="AE325" i="1"/>
  <c r="AF325" i="1" s="1"/>
  <c r="V327" i="1"/>
  <c r="AC327" i="1"/>
  <c r="V328" i="1"/>
  <c r="Z328" i="1" s="1"/>
  <c r="AC328" i="1"/>
  <c r="AD328" i="1" s="1"/>
  <c r="J331" i="1"/>
  <c r="P331" i="1"/>
  <c r="Q331" i="1" s="1"/>
  <c r="I331" i="1"/>
  <c r="H331" i="1"/>
  <c r="T330" i="1"/>
  <c r="U330" i="1" s="1"/>
  <c r="L329" i="1"/>
  <c r="O329" i="1" s="1"/>
  <c r="K330" i="1"/>
  <c r="L330" i="1" s="1"/>
  <c r="O330" i="1" s="1"/>
  <c r="F332" i="1"/>
  <c r="G332" i="1" s="1"/>
  <c r="D333" i="1"/>
  <c r="X328" i="1" l="1"/>
  <c r="R330" i="1"/>
  <c r="S330" i="1"/>
  <c r="F333" i="1"/>
  <c r="G333" i="1" s="1"/>
  <c r="D334" i="1"/>
  <c r="K331" i="1"/>
  <c r="M331" i="1" s="1"/>
  <c r="N331" i="1" s="1"/>
  <c r="AD327" i="1"/>
  <c r="AG327" i="1"/>
  <c r="J332" i="1"/>
  <c r="I332" i="1"/>
  <c r="H332" i="1"/>
  <c r="P332" i="1"/>
  <c r="Q332" i="1" s="1"/>
  <c r="T331" i="1"/>
  <c r="U331" i="1" s="1"/>
  <c r="Z327" i="1"/>
  <c r="Y327" i="1"/>
  <c r="X327" i="1"/>
  <c r="Y328" i="1"/>
  <c r="R329" i="1"/>
  <c r="S329" i="1"/>
  <c r="W330" i="1"/>
  <c r="AA330" i="1"/>
  <c r="AB330" i="1" s="1"/>
  <c r="M330" i="1"/>
  <c r="N330" i="1" s="1"/>
  <c r="AG328" i="1"/>
  <c r="AE328" i="1"/>
  <c r="AF328" i="1" s="1"/>
  <c r="L331" i="1" l="1"/>
  <c r="O331" i="1" s="1"/>
  <c r="R331" i="1" s="1"/>
  <c r="AE327" i="1"/>
  <c r="AF327" i="1" s="1"/>
  <c r="J333" i="1"/>
  <c r="P333" i="1"/>
  <c r="Q333" i="1" s="1"/>
  <c r="H333" i="1"/>
  <c r="I333" i="1"/>
  <c r="V329" i="1"/>
  <c r="AC329" i="1"/>
  <c r="T332" i="1"/>
  <c r="U332" i="1" s="1"/>
  <c r="F334" i="1"/>
  <c r="G334" i="1" s="1"/>
  <c r="D335" i="1"/>
  <c r="S331" i="1"/>
  <c r="K332" i="1"/>
  <c r="L332" i="1" s="1"/>
  <c r="O332" i="1" s="1"/>
  <c r="V330" i="1"/>
  <c r="Z330" i="1" s="1"/>
  <c r="AC330" i="1"/>
  <c r="AD330" i="1" s="1"/>
  <c r="AA331" i="1"/>
  <c r="AB331" i="1" s="1"/>
  <c r="W331" i="1"/>
  <c r="M332" i="1" l="1"/>
  <c r="N332" i="1" s="1"/>
  <c r="AG330" i="1"/>
  <c r="R332" i="1"/>
  <c r="S332" i="1"/>
  <c r="X330" i="1"/>
  <c r="J334" i="1"/>
  <c r="I334" i="1"/>
  <c r="P334" i="1"/>
  <c r="Q334" i="1" s="1"/>
  <c r="H334" i="1"/>
  <c r="Z329" i="1"/>
  <c r="Y329" i="1"/>
  <c r="X329" i="1"/>
  <c r="AE330" i="1"/>
  <c r="AF330" i="1" s="1"/>
  <c r="V331" i="1"/>
  <c r="Z331" i="1" s="1"/>
  <c r="AC331" i="1"/>
  <c r="AD331" i="1" s="1"/>
  <c r="K333" i="1"/>
  <c r="M333" i="1" s="1"/>
  <c r="N333" i="1" s="1"/>
  <c r="W332" i="1"/>
  <c r="AA332" i="1"/>
  <c r="AB332" i="1" s="1"/>
  <c r="Y330" i="1"/>
  <c r="F335" i="1"/>
  <c r="G335" i="1" s="1"/>
  <c r="D336" i="1"/>
  <c r="AD329" i="1"/>
  <c r="AG329" i="1"/>
  <c r="T333" i="1"/>
  <c r="U333" i="1" s="1"/>
  <c r="L333" i="1" l="1"/>
  <c r="O333" i="1" s="1"/>
  <c r="AG331" i="1"/>
  <c r="X331" i="1"/>
  <c r="AE329" i="1"/>
  <c r="AF329" i="1" s="1"/>
  <c r="F336" i="1"/>
  <c r="G336" i="1" s="1"/>
  <c r="D337" i="1"/>
  <c r="T334" i="1"/>
  <c r="U334" i="1" s="1"/>
  <c r="V332" i="1"/>
  <c r="Z332" i="1" s="1"/>
  <c r="AC332" i="1"/>
  <c r="AD332" i="1" s="1"/>
  <c r="AA333" i="1"/>
  <c r="AB333" i="1" s="1"/>
  <c r="W333" i="1"/>
  <c r="J335" i="1"/>
  <c r="I335" i="1"/>
  <c r="H335" i="1"/>
  <c r="P335" i="1"/>
  <c r="Q335" i="1" s="1"/>
  <c r="AE331" i="1"/>
  <c r="AF331" i="1" s="1"/>
  <c r="Y331" i="1"/>
  <c r="K334" i="1"/>
  <c r="L334" i="1" s="1"/>
  <c r="O334" i="1" s="1"/>
  <c r="R333" i="1" l="1"/>
  <c r="S333" i="1"/>
  <c r="V333" i="1" s="1"/>
  <c r="Z333" i="1" s="1"/>
  <c r="AG332" i="1"/>
  <c r="R334" i="1"/>
  <c r="S334" i="1"/>
  <c r="J336" i="1"/>
  <c r="I336" i="1"/>
  <c r="P336" i="1"/>
  <c r="Q336" i="1" s="1"/>
  <c r="H336" i="1"/>
  <c r="M334" i="1"/>
  <c r="N334" i="1" s="1"/>
  <c r="K335" i="1"/>
  <c r="L335" i="1" s="1"/>
  <c r="O335" i="1" s="1"/>
  <c r="X332" i="1"/>
  <c r="AA334" i="1"/>
  <c r="AB334" i="1" s="1"/>
  <c r="W334" i="1"/>
  <c r="Y332" i="1"/>
  <c r="T335" i="1"/>
  <c r="U335" i="1" s="1"/>
  <c r="AE332" i="1"/>
  <c r="AF332" i="1" s="1"/>
  <c r="F337" i="1"/>
  <c r="G337" i="1" s="1"/>
  <c r="D338" i="1"/>
  <c r="Y333" i="1" l="1"/>
  <c r="M335" i="1"/>
  <c r="N335" i="1" s="1"/>
  <c r="AC333" i="1"/>
  <c r="X333" i="1"/>
  <c r="R335" i="1"/>
  <c r="S335" i="1"/>
  <c r="K336" i="1"/>
  <c r="M336" i="1" s="1"/>
  <c r="N336" i="1" s="1"/>
  <c r="AA335" i="1"/>
  <c r="AB335" i="1" s="1"/>
  <c r="W335" i="1"/>
  <c r="V334" i="1"/>
  <c r="Z334" i="1" s="1"/>
  <c r="AC334" i="1"/>
  <c r="AD334" i="1" s="1"/>
  <c r="T336" i="1"/>
  <c r="U336" i="1" s="1"/>
  <c r="F338" i="1"/>
  <c r="G338" i="1" s="1"/>
  <c r="D339" i="1"/>
  <c r="J337" i="1"/>
  <c r="H337" i="1"/>
  <c r="P337" i="1"/>
  <c r="Q337" i="1" s="1"/>
  <c r="I337" i="1"/>
  <c r="L336" i="1" l="1"/>
  <c r="O336" i="1" s="1"/>
  <c r="R336" i="1" s="1"/>
  <c r="AD333" i="1"/>
  <c r="AE333" i="1" s="1"/>
  <c r="AF333" i="1" s="1"/>
  <c r="AG333" i="1"/>
  <c r="Y334" i="1"/>
  <c r="K337" i="1"/>
  <c r="M337" i="1" s="1"/>
  <c r="N337" i="1" s="1"/>
  <c r="F339" i="1"/>
  <c r="G339" i="1" s="1"/>
  <c r="D340" i="1"/>
  <c r="T337" i="1"/>
  <c r="U337" i="1" s="1"/>
  <c r="J338" i="1"/>
  <c r="P338" i="1"/>
  <c r="Q338" i="1" s="1"/>
  <c r="I338" i="1"/>
  <c r="H338" i="1"/>
  <c r="AG334" i="1"/>
  <c r="X334" i="1"/>
  <c r="AE334" i="1"/>
  <c r="AF334" i="1" s="1"/>
  <c r="V335" i="1"/>
  <c r="Z335" i="1" s="1"/>
  <c r="AC335" i="1"/>
  <c r="AD335" i="1" s="1"/>
  <c r="W336" i="1"/>
  <c r="AA336" i="1"/>
  <c r="AB336" i="1" s="1"/>
  <c r="S336" i="1" l="1"/>
  <c r="V336" i="1" s="1"/>
  <c r="Z336" i="1" s="1"/>
  <c r="L337" i="1"/>
  <c r="O337" i="1" s="1"/>
  <c r="R337" i="1" s="1"/>
  <c r="AG335" i="1"/>
  <c r="F340" i="1"/>
  <c r="G340" i="1" s="1"/>
  <c r="D341" i="1"/>
  <c r="J339" i="1"/>
  <c r="I339" i="1"/>
  <c r="H339" i="1"/>
  <c r="P339" i="1"/>
  <c r="Q339" i="1" s="1"/>
  <c r="T338" i="1"/>
  <c r="U338" i="1" s="1"/>
  <c r="Y335" i="1"/>
  <c r="X335" i="1"/>
  <c r="AE335" i="1"/>
  <c r="AF335" i="1" s="1"/>
  <c r="AC336" i="1"/>
  <c r="AD336" i="1" s="1"/>
  <c r="K338" i="1"/>
  <c r="M338" i="1" s="1"/>
  <c r="N338" i="1" s="1"/>
  <c r="AA337" i="1"/>
  <c r="AB337" i="1" s="1"/>
  <c r="W337" i="1"/>
  <c r="S337" i="1" l="1"/>
  <c r="AC337" i="1" s="1"/>
  <c r="V337" i="1"/>
  <c r="Z337" i="1" s="1"/>
  <c r="AA338" i="1"/>
  <c r="AB338" i="1" s="1"/>
  <c r="W338" i="1"/>
  <c r="F341" i="1"/>
  <c r="G341" i="1" s="1"/>
  <c r="D342" i="1"/>
  <c r="X336" i="1"/>
  <c r="L338" i="1"/>
  <c r="O338" i="1" s="1"/>
  <c r="T339" i="1"/>
  <c r="U339" i="1" s="1"/>
  <c r="J340" i="1"/>
  <c r="I340" i="1"/>
  <c r="P340" i="1"/>
  <c r="Q340" i="1" s="1"/>
  <c r="H340" i="1"/>
  <c r="K339" i="1"/>
  <c r="L339" i="1" s="1"/>
  <c r="O339" i="1" s="1"/>
  <c r="R339" i="1" s="1"/>
  <c r="X337" i="1"/>
  <c r="AE336" i="1"/>
  <c r="AF336" i="1" s="1"/>
  <c r="AG336" i="1"/>
  <c r="Y336" i="1"/>
  <c r="M339" i="1" l="1"/>
  <c r="N339" i="1" s="1"/>
  <c r="AD337" i="1"/>
  <c r="AG337" i="1"/>
  <c r="Y337" i="1"/>
  <c r="S339" i="1"/>
  <c r="F342" i="1"/>
  <c r="G342" i="1" s="1"/>
  <c r="D343" i="1"/>
  <c r="T340" i="1"/>
  <c r="U340" i="1" s="1"/>
  <c r="W339" i="1"/>
  <c r="AA339" i="1"/>
  <c r="AB339" i="1" s="1"/>
  <c r="J341" i="1"/>
  <c r="I341" i="1"/>
  <c r="P341" i="1"/>
  <c r="Q341" i="1" s="1"/>
  <c r="H341" i="1"/>
  <c r="AE337" i="1"/>
  <c r="AF337" i="1" s="1"/>
  <c r="K340" i="1"/>
  <c r="L340" i="1" s="1"/>
  <c r="O340" i="1" s="1"/>
  <c r="R338" i="1"/>
  <c r="S338" i="1"/>
  <c r="M340" i="1" l="1"/>
  <c r="N340" i="1" s="1"/>
  <c r="R340" i="1"/>
  <c r="S340" i="1"/>
  <c r="W340" i="1"/>
  <c r="AA340" i="1"/>
  <c r="AB340" i="1" s="1"/>
  <c r="V339" i="1"/>
  <c r="Z339" i="1" s="1"/>
  <c r="AC339" i="1"/>
  <c r="AD339" i="1" s="1"/>
  <c r="K341" i="1"/>
  <c r="L341" i="1" s="1"/>
  <c r="O341" i="1" s="1"/>
  <c r="J342" i="1"/>
  <c r="P342" i="1"/>
  <c r="Q342" i="1" s="1"/>
  <c r="I342" i="1"/>
  <c r="H342" i="1"/>
  <c r="V338" i="1"/>
  <c r="AC338" i="1"/>
  <c r="T341" i="1"/>
  <c r="U341" i="1" s="1"/>
  <c r="F343" i="1"/>
  <c r="G343" i="1" s="1"/>
  <c r="D344" i="1"/>
  <c r="Y339" i="1" l="1"/>
  <c r="X339" i="1"/>
  <c r="AG339" i="1"/>
  <c r="R341" i="1"/>
  <c r="S341" i="1"/>
  <c r="M341" i="1"/>
  <c r="N341" i="1" s="1"/>
  <c r="Z338" i="1"/>
  <c r="X338" i="1"/>
  <c r="Y338" i="1"/>
  <c r="J343" i="1"/>
  <c r="H343" i="1"/>
  <c r="I343" i="1"/>
  <c r="P343" i="1"/>
  <c r="Q343" i="1" s="1"/>
  <c r="AA341" i="1"/>
  <c r="AB341" i="1" s="1"/>
  <c r="W341" i="1"/>
  <c r="K342" i="1"/>
  <c r="M342" i="1" s="1"/>
  <c r="N342" i="1" s="1"/>
  <c r="AE339" i="1"/>
  <c r="AF339" i="1" s="1"/>
  <c r="V340" i="1"/>
  <c r="Z340" i="1" s="1"/>
  <c r="AC340" i="1"/>
  <c r="AD340" i="1" s="1"/>
  <c r="F344" i="1"/>
  <c r="G344" i="1" s="1"/>
  <c r="D345" i="1"/>
  <c r="AD338" i="1"/>
  <c r="AG338" i="1"/>
  <c r="T342" i="1"/>
  <c r="U342" i="1" s="1"/>
  <c r="L342" i="1" l="1"/>
  <c r="O342" i="1" s="1"/>
  <c r="R342" i="1" s="1"/>
  <c r="J344" i="1"/>
  <c r="P344" i="1"/>
  <c r="Q344" i="1" s="1"/>
  <c r="H344" i="1"/>
  <c r="I344" i="1"/>
  <c r="AE340" i="1"/>
  <c r="AF340" i="1" s="1"/>
  <c r="T343" i="1"/>
  <c r="U343" i="1" s="1"/>
  <c r="X340" i="1"/>
  <c r="AG340" i="1"/>
  <c r="AE338" i="1"/>
  <c r="AF338" i="1" s="1"/>
  <c r="K343" i="1"/>
  <c r="M343" i="1" s="1"/>
  <c r="N343" i="1" s="1"/>
  <c r="Y340" i="1"/>
  <c r="V341" i="1"/>
  <c r="Z341" i="1" s="1"/>
  <c r="AC341" i="1"/>
  <c r="AD341" i="1" s="1"/>
  <c r="W342" i="1"/>
  <c r="AA342" i="1"/>
  <c r="AB342" i="1" s="1"/>
  <c r="S342" i="1"/>
  <c r="F345" i="1"/>
  <c r="G345" i="1" s="1"/>
  <c r="D346" i="1"/>
  <c r="L343" i="1" l="1"/>
  <c r="O343" i="1" s="1"/>
  <c r="R343" i="1" s="1"/>
  <c r="X341" i="1"/>
  <c r="AG341" i="1"/>
  <c r="AA343" i="1"/>
  <c r="AB343" i="1" s="1"/>
  <c r="W343" i="1"/>
  <c r="K344" i="1"/>
  <c r="M344" i="1" s="1"/>
  <c r="N344" i="1" s="1"/>
  <c r="AE341" i="1"/>
  <c r="AF341" i="1" s="1"/>
  <c r="V342" i="1"/>
  <c r="Z342" i="1" s="1"/>
  <c r="AC342" i="1"/>
  <c r="AD342" i="1" s="1"/>
  <c r="T344" i="1"/>
  <c r="U344" i="1" s="1"/>
  <c r="F346" i="1"/>
  <c r="G346" i="1" s="1"/>
  <c r="D347" i="1"/>
  <c r="J345" i="1"/>
  <c r="P345" i="1"/>
  <c r="Q345" i="1" s="1"/>
  <c r="I345" i="1"/>
  <c r="H345" i="1"/>
  <c r="Y341" i="1"/>
  <c r="S343" i="1"/>
  <c r="AG342" i="1" l="1"/>
  <c r="X342" i="1"/>
  <c r="L344" i="1"/>
  <c r="O344" i="1" s="1"/>
  <c r="V343" i="1"/>
  <c r="Z343" i="1" s="1"/>
  <c r="AC343" i="1"/>
  <c r="AD343" i="1" s="1"/>
  <c r="K345" i="1"/>
  <c r="L345" i="1" s="1"/>
  <c r="O345" i="1" s="1"/>
  <c r="Y342" i="1"/>
  <c r="AA344" i="1"/>
  <c r="AB344" i="1" s="1"/>
  <c r="W344" i="1"/>
  <c r="J346" i="1"/>
  <c r="H346" i="1"/>
  <c r="I346" i="1"/>
  <c r="P346" i="1"/>
  <c r="Q346" i="1" s="1"/>
  <c r="T345" i="1"/>
  <c r="U345" i="1" s="1"/>
  <c r="F347" i="1"/>
  <c r="G347" i="1" s="1"/>
  <c r="D348" i="1"/>
  <c r="AE342" i="1"/>
  <c r="AF342" i="1" s="1"/>
  <c r="M345" i="1" l="1"/>
  <c r="N345" i="1" s="1"/>
  <c r="AG343" i="1"/>
  <c r="Y343" i="1"/>
  <c r="R345" i="1"/>
  <c r="S345" i="1"/>
  <c r="J347" i="1"/>
  <c r="P347" i="1"/>
  <c r="Q347" i="1" s="1"/>
  <c r="H347" i="1"/>
  <c r="I347" i="1"/>
  <c r="K346" i="1"/>
  <c r="L346" i="1" s="1"/>
  <c r="O346" i="1" s="1"/>
  <c r="X343" i="1"/>
  <c r="R344" i="1"/>
  <c r="S344" i="1"/>
  <c r="W345" i="1"/>
  <c r="AA345" i="1"/>
  <c r="AB345" i="1" s="1"/>
  <c r="F348" i="1"/>
  <c r="G348" i="1" s="1"/>
  <c r="D349" i="1"/>
  <c r="T346" i="1"/>
  <c r="U346" i="1" s="1"/>
  <c r="AE343" i="1"/>
  <c r="AF343" i="1" s="1"/>
  <c r="R346" i="1" l="1"/>
  <c r="S346" i="1"/>
  <c r="M346" i="1"/>
  <c r="N346" i="1" s="1"/>
  <c r="W346" i="1"/>
  <c r="AA346" i="1"/>
  <c r="AB346" i="1" s="1"/>
  <c r="J348" i="1"/>
  <c r="P348" i="1"/>
  <c r="Q348" i="1" s="1"/>
  <c r="H348" i="1"/>
  <c r="I348" i="1"/>
  <c r="K347" i="1"/>
  <c r="M347" i="1" s="1"/>
  <c r="N347" i="1" s="1"/>
  <c r="V345" i="1"/>
  <c r="Z345" i="1" s="1"/>
  <c r="AC345" i="1"/>
  <c r="AD345" i="1" s="1"/>
  <c r="V344" i="1"/>
  <c r="AC344" i="1"/>
  <c r="T347" i="1"/>
  <c r="U347" i="1" s="1"/>
  <c r="F349" i="1"/>
  <c r="G349" i="1" s="1"/>
  <c r="D350" i="1"/>
  <c r="L347" i="1" l="1"/>
  <c r="O347" i="1" s="1"/>
  <c r="R347" i="1" s="1"/>
  <c r="Y345" i="1"/>
  <c r="X345" i="1"/>
  <c r="AE345" i="1"/>
  <c r="AF345" i="1" s="1"/>
  <c r="AG345" i="1"/>
  <c r="J349" i="1"/>
  <c r="I349" i="1"/>
  <c r="P349" i="1"/>
  <c r="Q349" i="1" s="1"/>
  <c r="H349" i="1"/>
  <c r="T348" i="1"/>
  <c r="U348" i="1" s="1"/>
  <c r="S347" i="1"/>
  <c r="K348" i="1"/>
  <c r="L348" i="1" s="1"/>
  <c r="O348" i="1" s="1"/>
  <c r="V346" i="1"/>
  <c r="Z346" i="1" s="1"/>
  <c r="AC346" i="1"/>
  <c r="AD346" i="1" s="1"/>
  <c r="Z344" i="1"/>
  <c r="X344" i="1"/>
  <c r="Y344" i="1"/>
  <c r="AA347" i="1"/>
  <c r="AB347" i="1" s="1"/>
  <c r="W347" i="1"/>
  <c r="F350" i="1"/>
  <c r="G350" i="1" s="1"/>
  <c r="D351" i="1"/>
  <c r="AD344" i="1"/>
  <c r="AG344" i="1"/>
  <c r="M348" i="1" l="1"/>
  <c r="N348" i="1" s="1"/>
  <c r="X346" i="1"/>
  <c r="R348" i="1"/>
  <c r="S348" i="1"/>
  <c r="Y346" i="1"/>
  <c r="F351" i="1"/>
  <c r="G351" i="1" s="1"/>
  <c r="D352" i="1"/>
  <c r="V347" i="1"/>
  <c r="Z347" i="1" s="1"/>
  <c r="AC347" i="1"/>
  <c r="AD347" i="1" s="1"/>
  <c r="AE344" i="1"/>
  <c r="AF344" i="1" s="1"/>
  <c r="AE346" i="1"/>
  <c r="AF346" i="1" s="1"/>
  <c r="T349" i="1"/>
  <c r="U349" i="1" s="1"/>
  <c r="J350" i="1"/>
  <c r="I350" i="1"/>
  <c r="P350" i="1"/>
  <c r="Q350" i="1" s="1"/>
  <c r="H350" i="1"/>
  <c r="AG346" i="1"/>
  <c r="K349" i="1"/>
  <c r="M349" i="1" s="1"/>
  <c r="N349" i="1" s="1"/>
  <c r="W348" i="1"/>
  <c r="AA348" i="1"/>
  <c r="AB348" i="1" s="1"/>
  <c r="X347" i="1" l="1"/>
  <c r="L349" i="1"/>
  <c r="O349" i="1" s="1"/>
  <c r="R349" i="1" s="1"/>
  <c r="Y347" i="1"/>
  <c r="AA349" i="1"/>
  <c r="AB349" i="1" s="1"/>
  <c r="W349" i="1"/>
  <c r="F352" i="1"/>
  <c r="G352" i="1" s="1"/>
  <c r="D353" i="1"/>
  <c r="AG347" i="1"/>
  <c r="T350" i="1"/>
  <c r="U350" i="1" s="1"/>
  <c r="J351" i="1"/>
  <c r="P351" i="1"/>
  <c r="Q351" i="1" s="1"/>
  <c r="H351" i="1"/>
  <c r="I351" i="1"/>
  <c r="V348" i="1"/>
  <c r="Z348" i="1" s="1"/>
  <c r="AC348" i="1"/>
  <c r="AD348" i="1" s="1"/>
  <c r="K350" i="1"/>
  <c r="L350" i="1" s="1"/>
  <c r="O350" i="1" s="1"/>
  <c r="AE347" i="1"/>
  <c r="AF347" i="1" s="1"/>
  <c r="S349" i="1" l="1"/>
  <c r="AC349" i="1" s="1"/>
  <c r="R350" i="1"/>
  <c r="S350" i="1"/>
  <c r="AG348" i="1"/>
  <c r="X348" i="1"/>
  <c r="Y348" i="1"/>
  <c r="K351" i="1"/>
  <c r="L351" i="1" s="1"/>
  <c r="O351" i="1" s="1"/>
  <c r="R351" i="1" s="1"/>
  <c r="M350" i="1"/>
  <c r="N350" i="1" s="1"/>
  <c r="F353" i="1"/>
  <c r="G353" i="1" s="1"/>
  <c r="D354" i="1"/>
  <c r="AE348" i="1"/>
  <c r="AF348" i="1" s="1"/>
  <c r="T351" i="1"/>
  <c r="U351" i="1" s="1"/>
  <c r="W350" i="1"/>
  <c r="AA350" i="1"/>
  <c r="AB350" i="1" s="1"/>
  <c r="J352" i="1"/>
  <c r="H352" i="1"/>
  <c r="I352" i="1"/>
  <c r="P352" i="1"/>
  <c r="Q352" i="1" s="1"/>
  <c r="V349" i="1" l="1"/>
  <c r="Z349" i="1" s="1"/>
  <c r="AD349" i="1"/>
  <c r="AG349" i="1"/>
  <c r="M351" i="1"/>
  <c r="N351" i="1" s="1"/>
  <c r="X349" i="1"/>
  <c r="AA351" i="1"/>
  <c r="AB351" i="1" s="1"/>
  <c r="W351" i="1"/>
  <c r="T352" i="1"/>
  <c r="U352" i="1" s="1"/>
  <c r="K352" i="1"/>
  <c r="M352" i="1" s="1"/>
  <c r="N352" i="1" s="1"/>
  <c r="AE349" i="1"/>
  <c r="AF349" i="1" s="1"/>
  <c r="V350" i="1"/>
  <c r="Z350" i="1" s="1"/>
  <c r="AC350" i="1"/>
  <c r="AD350" i="1" s="1"/>
  <c r="J353" i="1"/>
  <c r="P353" i="1"/>
  <c r="Q353" i="1" s="1"/>
  <c r="H353" i="1"/>
  <c r="I353" i="1"/>
  <c r="S351" i="1"/>
  <c r="F354" i="1"/>
  <c r="G354" i="1" s="1"/>
  <c r="D355" i="1"/>
  <c r="Y349" i="1" l="1"/>
  <c r="L352" i="1"/>
  <c r="O352" i="1" s="1"/>
  <c r="R352" i="1" s="1"/>
  <c r="AG350" i="1"/>
  <c r="Y350" i="1"/>
  <c r="K353" i="1"/>
  <c r="M353" i="1" s="1"/>
  <c r="N353" i="1" s="1"/>
  <c r="AA352" i="1"/>
  <c r="AB352" i="1" s="1"/>
  <c r="W352" i="1"/>
  <c r="V351" i="1"/>
  <c r="Z351" i="1" s="1"/>
  <c r="AC351" i="1"/>
  <c r="AD351" i="1" s="1"/>
  <c r="F355" i="1"/>
  <c r="G355" i="1" s="1"/>
  <c r="D356" i="1"/>
  <c r="D357" i="1" s="1"/>
  <c r="D358" i="1" s="1"/>
  <c r="F358" i="1" s="1"/>
  <c r="G358" i="1" s="1"/>
  <c r="X350" i="1"/>
  <c r="L353" i="1"/>
  <c r="O353" i="1" s="1"/>
  <c r="R353" i="1" s="1"/>
  <c r="AE350" i="1"/>
  <c r="AF350" i="1" s="1"/>
  <c r="J354" i="1"/>
  <c r="H354" i="1"/>
  <c r="I354" i="1"/>
  <c r="P354" i="1"/>
  <c r="Q354" i="1" s="1"/>
  <c r="T353" i="1"/>
  <c r="U353" i="1" s="1"/>
  <c r="J358" i="1" l="1"/>
  <c r="H358" i="1"/>
  <c r="Q358" i="1"/>
  <c r="S352" i="1"/>
  <c r="V352" i="1" s="1"/>
  <c r="Z352" i="1" s="1"/>
  <c r="AG351" i="1"/>
  <c r="X351" i="1"/>
  <c r="Y351" i="1"/>
  <c r="AE351" i="1"/>
  <c r="AF351" i="1" s="1"/>
  <c r="K354" i="1"/>
  <c r="M354" i="1" s="1"/>
  <c r="N354" i="1" s="1"/>
  <c r="S353" i="1"/>
  <c r="F356" i="1"/>
  <c r="G356" i="1" s="1"/>
  <c r="I356" i="1" s="1"/>
  <c r="T354" i="1"/>
  <c r="U354" i="1" s="1"/>
  <c r="AA353" i="1"/>
  <c r="AB353" i="1" s="1"/>
  <c r="W353" i="1"/>
  <c r="J355" i="1"/>
  <c r="P355" i="1"/>
  <c r="Q355" i="1" s="1"/>
  <c r="H355" i="1"/>
  <c r="I355" i="1"/>
  <c r="AC352" i="1"/>
  <c r="AD352" i="1" s="1"/>
  <c r="T358" i="1" l="1"/>
  <c r="U358" i="1" s="1"/>
  <c r="K358" i="1"/>
  <c r="L358" i="1" s="1"/>
  <c r="O358" i="1" s="1"/>
  <c r="R358" i="1" s="1"/>
  <c r="Y352" i="1"/>
  <c r="T355" i="1"/>
  <c r="U355" i="1" s="1"/>
  <c r="J356" i="1"/>
  <c r="H356" i="1"/>
  <c r="P356" i="1"/>
  <c r="Q356" i="1" s="1"/>
  <c r="X352" i="1"/>
  <c r="L354" i="1"/>
  <c r="O354" i="1" s="1"/>
  <c r="AG352" i="1"/>
  <c r="K355" i="1"/>
  <c r="M355" i="1" s="1"/>
  <c r="N355" i="1" s="1"/>
  <c r="W354" i="1"/>
  <c r="AA354" i="1"/>
  <c r="AB354" i="1" s="1"/>
  <c r="V353" i="1"/>
  <c r="Z353" i="1" s="1"/>
  <c r="AC353" i="1"/>
  <c r="AD353" i="1" s="1"/>
  <c r="AE352" i="1"/>
  <c r="AF352" i="1" s="1"/>
  <c r="F357" i="1"/>
  <c r="G357" i="1" s="1"/>
  <c r="D359" i="1"/>
  <c r="M358" i="1" l="1"/>
  <c r="N358" i="1" s="1"/>
  <c r="S358" i="1"/>
  <c r="W358" i="1"/>
  <c r="AA358" i="1"/>
  <c r="AB358" i="1" s="1"/>
  <c r="L355" i="1"/>
  <c r="O355" i="1" s="1"/>
  <c r="R355" i="1" s="1"/>
  <c r="J357" i="1"/>
  <c r="P357" i="1"/>
  <c r="Q357" i="1" s="1"/>
  <c r="H357" i="1"/>
  <c r="I357" i="1"/>
  <c r="AG353" i="1"/>
  <c r="T356" i="1"/>
  <c r="U356" i="1" s="1"/>
  <c r="S355" i="1"/>
  <c r="F359" i="1"/>
  <c r="G359" i="1" s="1"/>
  <c r="D360" i="1"/>
  <c r="X353" i="1"/>
  <c r="Y353" i="1"/>
  <c r="AE353" i="1"/>
  <c r="AF353" i="1" s="1"/>
  <c r="R354" i="1"/>
  <c r="S354" i="1"/>
  <c r="K356" i="1"/>
  <c r="W355" i="1"/>
  <c r="AA355" i="1"/>
  <c r="AB355" i="1" s="1"/>
  <c r="V358" i="1" l="1"/>
  <c r="Z358" i="1" s="1"/>
  <c r="AC358" i="1"/>
  <c r="AD358" i="1" s="1"/>
  <c r="L356" i="1"/>
  <c r="O356" i="1" s="1"/>
  <c r="M356" i="1"/>
  <c r="N356" i="1" s="1"/>
  <c r="R356" i="1"/>
  <c r="S356" i="1"/>
  <c r="V355" i="1"/>
  <c r="Z355" i="1" s="1"/>
  <c r="AC355" i="1"/>
  <c r="AD355" i="1" s="1"/>
  <c r="T357" i="1"/>
  <c r="U357" i="1" s="1"/>
  <c r="J359" i="1"/>
  <c r="I359" i="1"/>
  <c r="P359" i="1"/>
  <c r="Q359" i="1" s="1"/>
  <c r="H359" i="1"/>
  <c r="V354" i="1"/>
  <c r="AC354" i="1"/>
  <c r="F360" i="1"/>
  <c r="G360" i="1" s="1"/>
  <c r="D361" i="1"/>
  <c r="W356" i="1"/>
  <c r="AA356" i="1"/>
  <c r="AB356" i="1" s="1"/>
  <c r="K357" i="1"/>
  <c r="L357" i="1" s="1"/>
  <c r="O357" i="1" s="1"/>
  <c r="Y358" i="1" l="1"/>
  <c r="X358" i="1"/>
  <c r="AE358" i="1"/>
  <c r="AF358" i="1" s="1"/>
  <c r="AG358" i="1"/>
  <c r="M357" i="1"/>
  <c r="N357" i="1" s="1"/>
  <c r="X355" i="1"/>
  <c r="Y355" i="1"/>
  <c r="R357" i="1"/>
  <c r="S357" i="1"/>
  <c r="Z354" i="1"/>
  <c r="Y354" i="1"/>
  <c r="X354" i="1"/>
  <c r="K359" i="1"/>
  <c r="M359" i="1" s="1"/>
  <c r="N359" i="1" s="1"/>
  <c r="AG355" i="1"/>
  <c r="AE355" i="1"/>
  <c r="AF355" i="1" s="1"/>
  <c r="F361" i="1"/>
  <c r="G361" i="1" s="1"/>
  <c r="D362" i="1"/>
  <c r="J360" i="1"/>
  <c r="I360" i="1"/>
  <c r="P360" i="1"/>
  <c r="Q360" i="1" s="1"/>
  <c r="H360" i="1"/>
  <c r="V356" i="1"/>
  <c r="Z356" i="1" s="1"/>
  <c r="AC356" i="1"/>
  <c r="AD356" i="1" s="1"/>
  <c r="AD354" i="1"/>
  <c r="AG354" i="1"/>
  <c r="T359" i="1"/>
  <c r="U359" i="1" s="1"/>
  <c r="AA357" i="1"/>
  <c r="AB357" i="1" s="1"/>
  <c r="W357" i="1"/>
  <c r="L359" i="1" l="1"/>
  <c r="O359" i="1" s="1"/>
  <c r="R359" i="1" s="1"/>
  <c r="AE354" i="1"/>
  <c r="AF354" i="1" s="1"/>
  <c r="S359" i="1"/>
  <c r="AG356" i="1"/>
  <c r="F362" i="1"/>
  <c r="G362" i="1" s="1"/>
  <c r="D363" i="1"/>
  <c r="Y356" i="1"/>
  <c r="W359" i="1"/>
  <c r="AA359" i="1"/>
  <c r="AB359" i="1" s="1"/>
  <c r="AE356" i="1"/>
  <c r="AF356" i="1" s="1"/>
  <c r="T360" i="1"/>
  <c r="U360" i="1" s="1"/>
  <c r="J361" i="1"/>
  <c r="P361" i="1"/>
  <c r="Q361" i="1" s="1"/>
  <c r="H361" i="1"/>
  <c r="I361" i="1"/>
  <c r="X356" i="1"/>
  <c r="V357" i="1"/>
  <c r="Z357" i="1" s="1"/>
  <c r="AC357" i="1"/>
  <c r="AD357" i="1" s="1"/>
  <c r="K360" i="1"/>
  <c r="L360" i="1" s="1"/>
  <c r="O360" i="1" s="1"/>
  <c r="M360" i="1" l="1"/>
  <c r="N360" i="1" s="1"/>
  <c r="X357" i="1"/>
  <c r="R360" i="1"/>
  <c r="S360" i="1"/>
  <c r="AE357" i="1"/>
  <c r="AF357" i="1" s="1"/>
  <c r="W360" i="1"/>
  <c r="AA360" i="1"/>
  <c r="AB360" i="1" s="1"/>
  <c r="K361" i="1"/>
  <c r="L361" i="1" s="1"/>
  <c r="O361" i="1" s="1"/>
  <c r="J362" i="1"/>
  <c r="I362" i="1"/>
  <c r="P362" i="1"/>
  <c r="Q362" i="1" s="1"/>
  <c r="H362" i="1"/>
  <c r="T361" i="1"/>
  <c r="U361" i="1" s="1"/>
  <c r="Y357" i="1"/>
  <c r="F363" i="1"/>
  <c r="G363" i="1" s="1"/>
  <c r="D364" i="1"/>
  <c r="V359" i="1"/>
  <c r="Z359" i="1" s="1"/>
  <c r="AC359" i="1"/>
  <c r="AD359" i="1" s="1"/>
  <c r="AG357" i="1"/>
  <c r="M361" i="1" l="1"/>
  <c r="N361" i="1" s="1"/>
  <c r="R361" i="1"/>
  <c r="S361" i="1"/>
  <c r="W361" i="1"/>
  <c r="AA361" i="1"/>
  <c r="AB361" i="1" s="1"/>
  <c r="X359" i="1"/>
  <c r="AE359" i="1"/>
  <c r="AF359" i="1" s="1"/>
  <c r="F364" i="1"/>
  <c r="G364" i="1" s="1"/>
  <c r="D365" i="1"/>
  <c r="AG359" i="1"/>
  <c r="V360" i="1"/>
  <c r="Z360" i="1" s="1"/>
  <c r="AC360" i="1"/>
  <c r="AD360" i="1" s="1"/>
  <c r="T362" i="1"/>
  <c r="U362" i="1" s="1"/>
  <c r="J363" i="1"/>
  <c r="I363" i="1"/>
  <c r="H363" i="1"/>
  <c r="P363" i="1"/>
  <c r="Q363" i="1" s="1"/>
  <c r="K362" i="1"/>
  <c r="M362" i="1" s="1"/>
  <c r="N362" i="1" s="1"/>
  <c r="Y359" i="1"/>
  <c r="AE360" i="1" l="1"/>
  <c r="AF360" i="1" s="1"/>
  <c r="F365" i="1"/>
  <c r="G365" i="1" s="1"/>
  <c r="D366" i="1"/>
  <c r="AG360" i="1"/>
  <c r="T363" i="1"/>
  <c r="U363" i="1" s="1"/>
  <c r="V361" i="1"/>
  <c r="Z361" i="1" s="1"/>
  <c r="AC361" i="1"/>
  <c r="AD361" i="1" s="1"/>
  <c r="W362" i="1"/>
  <c r="AA362" i="1"/>
  <c r="AB362" i="1" s="1"/>
  <c r="X360" i="1"/>
  <c r="J364" i="1"/>
  <c r="I364" i="1"/>
  <c r="P364" i="1"/>
  <c r="Q364" i="1" s="1"/>
  <c r="H364" i="1"/>
  <c r="L362" i="1"/>
  <c r="O362" i="1" s="1"/>
  <c r="K363" i="1"/>
  <c r="L363" i="1" s="1"/>
  <c r="O363" i="1" s="1"/>
  <c r="Y360" i="1"/>
  <c r="R363" i="1" l="1"/>
  <c r="S363" i="1"/>
  <c r="T364" i="1"/>
  <c r="U364" i="1" s="1"/>
  <c r="X361" i="1"/>
  <c r="J365" i="1"/>
  <c r="H365" i="1"/>
  <c r="I365" i="1"/>
  <c r="P365" i="1"/>
  <c r="Q365" i="1" s="1"/>
  <c r="M363" i="1"/>
  <c r="N363" i="1" s="1"/>
  <c r="K364" i="1"/>
  <c r="L364" i="1" s="1"/>
  <c r="O364" i="1" s="1"/>
  <c r="Y361" i="1"/>
  <c r="AG361" i="1"/>
  <c r="R362" i="1"/>
  <c r="S362" i="1"/>
  <c r="AE361" i="1"/>
  <c r="AF361" i="1" s="1"/>
  <c r="AA363" i="1"/>
  <c r="AB363" i="1" s="1"/>
  <c r="W363" i="1"/>
  <c r="F366" i="1"/>
  <c r="G366" i="1" s="1"/>
  <c r="D367" i="1"/>
  <c r="R364" i="1" l="1"/>
  <c r="S364" i="1"/>
  <c r="AA364" i="1"/>
  <c r="AB364" i="1" s="1"/>
  <c r="W364" i="1"/>
  <c r="V362" i="1"/>
  <c r="AC362" i="1"/>
  <c r="V363" i="1"/>
  <c r="Z363" i="1" s="1"/>
  <c r="AC363" i="1"/>
  <c r="AD363" i="1" s="1"/>
  <c r="K365" i="1"/>
  <c r="M365" i="1" s="1"/>
  <c r="N365" i="1" s="1"/>
  <c r="F367" i="1"/>
  <c r="G367" i="1" s="1"/>
  <c r="D368" i="1"/>
  <c r="F368" i="1" s="1"/>
  <c r="G368" i="1" s="1"/>
  <c r="M364" i="1"/>
  <c r="N364" i="1" s="1"/>
  <c r="J366" i="1"/>
  <c r="P366" i="1"/>
  <c r="Q366" i="1" s="1"/>
  <c r="I366" i="1"/>
  <c r="H366" i="1"/>
  <c r="T365" i="1"/>
  <c r="U365" i="1" s="1"/>
  <c r="X363" i="1" l="1"/>
  <c r="AA365" i="1"/>
  <c r="AB365" i="1" s="1"/>
  <c r="W365" i="1"/>
  <c r="AE363" i="1"/>
  <c r="AF363" i="1" s="1"/>
  <c r="Z362" i="1"/>
  <c r="Y362" i="1"/>
  <c r="X362" i="1"/>
  <c r="L365" i="1"/>
  <c r="O365" i="1" s="1"/>
  <c r="K366" i="1"/>
  <c r="L366" i="1" s="1"/>
  <c r="O366" i="1" s="1"/>
  <c r="T366" i="1"/>
  <c r="U366" i="1" s="1"/>
  <c r="J367" i="1"/>
  <c r="P367" i="1"/>
  <c r="Q367" i="1" s="1"/>
  <c r="I367" i="1"/>
  <c r="H367" i="1"/>
  <c r="AG363" i="1"/>
  <c r="V364" i="1"/>
  <c r="Z364" i="1" s="1"/>
  <c r="AC364" i="1"/>
  <c r="AD364" i="1" s="1"/>
  <c r="AD362" i="1"/>
  <c r="AG362" i="1"/>
  <c r="J368" i="1"/>
  <c r="P368" i="1"/>
  <c r="Q368" i="1" s="1"/>
  <c r="I368" i="1"/>
  <c r="H368" i="1"/>
  <c r="Y363" i="1"/>
  <c r="R366" i="1" l="1"/>
  <c r="S366" i="1"/>
  <c r="T367" i="1"/>
  <c r="U367" i="1" s="1"/>
  <c r="M366" i="1"/>
  <c r="N366" i="1" s="1"/>
  <c r="Y364" i="1"/>
  <c r="X364" i="1"/>
  <c r="K368" i="1"/>
  <c r="M368" i="1" s="1"/>
  <c r="N368" i="1" s="1"/>
  <c r="AE362" i="1"/>
  <c r="AF362" i="1" s="1"/>
  <c r="AG364" i="1"/>
  <c r="T368" i="1"/>
  <c r="U368" i="1" s="1"/>
  <c r="AE364" i="1"/>
  <c r="AF364" i="1" s="1"/>
  <c r="K367" i="1"/>
  <c r="L367" i="1" s="1"/>
  <c r="O367" i="1" s="1"/>
  <c r="AA366" i="1"/>
  <c r="AB366" i="1" s="1"/>
  <c r="W366" i="1"/>
  <c r="R365" i="1"/>
  <c r="S365" i="1"/>
  <c r="L368" i="1" l="1"/>
  <c r="O368" i="1" s="1"/>
  <c r="R367" i="1"/>
  <c r="S367" i="1"/>
  <c r="W367" i="1"/>
  <c r="AA367" i="1"/>
  <c r="AB367" i="1" s="1"/>
  <c r="V366" i="1"/>
  <c r="Z366" i="1" s="1"/>
  <c r="AC366" i="1"/>
  <c r="AD366" i="1" s="1"/>
  <c r="V365" i="1"/>
  <c r="AC365" i="1"/>
  <c r="M367" i="1"/>
  <c r="N367" i="1" s="1"/>
  <c r="W368" i="1"/>
  <c r="AA368" i="1"/>
  <c r="AB368" i="1" s="1"/>
  <c r="R368" i="1" l="1"/>
  <c r="S368" i="1"/>
  <c r="V368" i="1" s="1"/>
  <c r="Z368" i="1" s="1"/>
  <c r="AE366" i="1"/>
  <c r="AF366" i="1" s="1"/>
  <c r="Z365" i="1"/>
  <c r="Y365" i="1"/>
  <c r="X365" i="1"/>
  <c r="AG366" i="1"/>
  <c r="Y366" i="1"/>
  <c r="V367" i="1"/>
  <c r="Z367" i="1" s="1"/>
  <c r="AC367" i="1"/>
  <c r="AD367" i="1" s="1"/>
  <c r="AD365" i="1"/>
  <c r="AG365" i="1"/>
  <c r="X366" i="1"/>
  <c r="X368" i="1" l="1"/>
  <c r="Y368" i="1"/>
  <c r="AC368" i="1"/>
  <c r="X367" i="1"/>
  <c r="Y367" i="1"/>
  <c r="AE367" i="1"/>
  <c r="AF367" i="1" s="1"/>
  <c r="AE365" i="1"/>
  <c r="AF365" i="1" s="1"/>
  <c r="AG367" i="1"/>
  <c r="AD368" i="1" l="1"/>
  <c r="AE368" i="1" s="1"/>
  <c r="AF368" i="1" s="1"/>
  <c r="AG368" i="1"/>
</calcChain>
</file>

<file path=xl/sharedStrings.xml><?xml version="1.0" encoding="utf-8"?>
<sst xmlns="http://schemas.openxmlformats.org/spreadsheetml/2006/main" count="36" uniqueCount="36">
  <si>
    <t>Latitude (+ to N)</t>
  </si>
  <si>
    <t>Longitude (+ to E)</t>
  </si>
  <si>
    <t>Time Zone (+ to E)</t>
  </si>
  <si>
    <t>Time (hrs past local midnight)</t>
  </si>
  <si>
    <t>Eq of Time (minutes)</t>
  </si>
  <si>
    <t>True Solar Time (min)</t>
  </si>
  <si>
    <t>Hour Angle (deg)</t>
  </si>
  <si>
    <t>Date</t>
  </si>
  <si>
    <t>Julian Day</t>
  </si>
  <si>
    <t>Julian Century</t>
  </si>
  <si>
    <t>Sun Eq of Ctr</t>
  </si>
  <si>
    <t>Eccent Earth Orbit</t>
  </si>
  <si>
    <t>Local Time (hrs)</t>
  </si>
  <si>
    <t>Sun Rad Vector (AUs)</t>
  </si>
  <si>
    <t>var y</t>
  </si>
  <si>
    <t>Solar Elevation Angle (deg)</t>
  </si>
  <si>
    <t>Solar Zenith Angle (deg)</t>
  </si>
  <si>
    <t>Solar Azimuth Angle (deg cw from N)</t>
  </si>
  <si>
    <t>HA Sunrise (deg)</t>
  </si>
  <si>
    <t>Sun Declin (deg)</t>
  </si>
  <si>
    <t>Solar Elevation corrected for atm refraction (deg)</t>
  </si>
  <si>
    <t>Approx Atmospheric Refraction (deg)</t>
  </si>
  <si>
    <t>Year</t>
  </si>
  <si>
    <t>NOAA Solar Calculations - Change any of the highlighted cells to get solar position data for that location and time-of-day for a year.</t>
  </si>
  <si>
    <t>Sunrise Time (LST)</t>
  </si>
  <si>
    <t>Sunset Time (LST)</t>
  </si>
  <si>
    <t>Solar Noon (LST)</t>
  </si>
  <si>
    <t>Sunlight Duration (minutes)</t>
  </si>
  <si>
    <t>Mean Obliq Ecliptic (deg)</t>
  </si>
  <si>
    <t>Obliq Corr (deg)</t>
  </si>
  <si>
    <t>Geom Mean Long Sun (deg)</t>
  </si>
  <si>
    <t>Geom Mean Anom Sun (deg)</t>
  </si>
  <si>
    <t>Sun True Long (deg)</t>
  </si>
  <si>
    <t>Sun True Anom (deg)</t>
  </si>
  <si>
    <t>Sun App Long (deg)</t>
  </si>
  <si>
    <t>Sun Rt Ascen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</si>
</sst>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"/>
    <numFmt numFmtId="177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1" fontId="0" fillId="0" borderId="0" xfId="0" applyNumberFormat="1"/>
    <xf numFmtId="177" fontId="0" fillId="0" borderId="0" xfId="0" applyNumberFormat="1"/>
    <xf numFmtId="177" fontId="0" fillId="2" borderId="0" xfId="0" applyNumberFormat="1" applyFill="1"/>
    <xf numFmtId="0" fontId="1" fillId="0" borderId="0" xfId="0" applyFont="1" applyFill="1" applyAlignment="1">
      <alignment vertical="top" wrapText="1"/>
    </xf>
    <xf numFmtId="0" fontId="0" fillId="0" borderId="0" xfId="0" applyAlignment="1"/>
    <xf numFmtId="176" fontId="0" fillId="2" borderId="0" xfId="0" applyNumberFormat="1" applyFill="1"/>
    <xf numFmtId="0" fontId="0" fillId="0" borderId="0" xfId="0" applyFill="1"/>
    <xf numFmtId="0" fontId="0" fillId="3" borderId="0" xfId="0" applyFill="1"/>
    <xf numFmtId="177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Analemma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Calculations!$AD$2:$AD$368</c:f>
              <c:numCache>
                <c:formatCode>General</c:formatCode>
                <c:ptCount val="367"/>
                <c:pt idx="0">
                  <c:v>20.541708048016503</c:v>
                </c:pt>
                <c:pt idx="1">
                  <c:v>20.644569755194354</c:v>
                </c:pt>
                <c:pt idx="2">
                  <c:v>20.754634156687587</c:v>
                </c:pt>
                <c:pt idx="3">
                  <c:v>20.871847837653561</c:v>
                </c:pt>
                <c:pt idx="4">
                  <c:v>20.996154324914158</c:v>
                </c:pt>
                <c:pt idx="5">
                  <c:v>21.127494146386326</c:v>
                </c:pt>
                <c:pt idx="6">
                  <c:v>21.265804893575293</c:v>
                </c:pt>
                <c:pt idx="7">
                  <c:v>21.411021286928488</c:v>
                </c:pt>
                <c:pt idx="8">
                  <c:v>21.563075243847265</c:v>
                </c:pt>
                <c:pt idx="9">
                  <c:v>21.721895949144866</c:v>
                </c:pt>
                <c:pt idx="10">
                  <c:v>21.887409927739412</c:v>
                </c:pt>
                <c:pt idx="11">
                  <c:v>22.059541119367026</c:v>
                </c:pt>
                <c:pt idx="12">
                  <c:v>22.238210955095099</c:v>
                </c:pt>
                <c:pt idx="13">
                  <c:v>22.423338435430566</c:v>
                </c:pt>
                <c:pt idx="14">
                  <c:v>22.61484020980501</c:v>
                </c:pt>
                <c:pt idx="15">
                  <c:v>22.81263065723283</c:v>
                </c:pt>
                <c:pt idx="16">
                  <c:v>23.01662196793815</c:v>
                </c:pt>
                <c:pt idx="17">
                  <c:v>23.22672422575971</c:v>
                </c:pt>
                <c:pt idx="18">
                  <c:v>23.442845491136822</c:v>
                </c:pt>
                <c:pt idx="19">
                  <c:v>23.664891884501486</c:v>
                </c:pt>
                <c:pt idx="20">
                  <c:v>23.892767669903705</c:v>
                </c:pt>
                <c:pt idx="21">
                  <c:v>24.126375338700498</c:v>
                </c:pt>
                <c:pt idx="22">
                  <c:v>24.365615693157139</c:v>
                </c:pt>
                <c:pt idx="23">
                  <c:v>24.610387929815531</c:v>
                </c:pt>
                <c:pt idx="24">
                  <c:v>24.860589722490687</c:v>
                </c:pt>
                <c:pt idx="25">
                  <c:v>25.116117304766604</c:v>
                </c:pt>
                <c:pt idx="26">
                  <c:v>25.376865551878197</c:v>
                </c:pt>
                <c:pt idx="27">
                  <c:v>25.64272806186456</c:v>
                </c:pt>
                <c:pt idx="28">
                  <c:v>25.913597235893761</c:v>
                </c:pt>
                <c:pt idx="29">
                  <c:v>26.189364357669895</c:v>
                </c:pt>
                <c:pt idx="30">
                  <c:v>26.469919671832834</c:v>
                </c:pt>
                <c:pt idx="31">
                  <c:v>26.755152461276587</c:v>
                </c:pt>
                <c:pt idx="32">
                  <c:v>27.044951123313766</c:v>
                </c:pt>
                <c:pt idx="33">
                  <c:v>27.339203244624017</c:v>
                </c:pt>
                <c:pt idx="34">
                  <c:v>27.637795674926139</c:v>
                </c:pt>
                <c:pt idx="35">
                  <c:v>27.940614599322672</c:v>
                </c:pt>
                <c:pt idx="36">
                  <c:v>28.24754560927353</c:v>
                </c:pt>
                <c:pt idx="37">
                  <c:v>28.558473772148687</c:v>
                </c:pt>
                <c:pt idx="38">
                  <c:v>28.873283699323075</c:v>
                </c:pt>
                <c:pt idx="39">
                  <c:v>29.191859612790005</c:v>
                </c:pt>
                <c:pt idx="40">
                  <c:v>29.514085410247247</c:v>
                </c:pt>
                <c:pt idx="41">
                  <c:v>29.839844728636116</c:v>
                </c:pt>
                <c:pt idx="42">
                  <c:v>30.169021006114299</c:v>
                </c:pt>
                <c:pt idx="43">
                  <c:v>30.501497542429355</c:v>
                </c:pt>
                <c:pt idx="44">
                  <c:v>30.837157557684279</c:v>
                </c:pt>
                <c:pt idx="45">
                  <c:v>31.175884249478109</c:v>
                </c:pt>
                <c:pt idx="46">
                  <c:v>31.517560848404614</c:v>
                </c:pt>
                <c:pt idx="47">
                  <c:v>31.862070671903076</c:v>
                </c:pt>
                <c:pt idx="48">
                  <c:v>32.209297176448267</c:v>
                </c:pt>
                <c:pt idx="49">
                  <c:v>32.559124008084289</c:v>
                </c:pt>
                <c:pt idx="50">
                  <c:v>32.911435051285743</c:v>
                </c:pt>
                <c:pt idx="51">
                  <c:v>33.266114476156453</c:v>
                </c:pt>
                <c:pt idx="52">
                  <c:v>33.623046783973116</c:v>
                </c:pt>
                <c:pt idx="53">
                  <c:v>33.982116851057079</c:v>
                </c:pt>
                <c:pt idx="54">
                  <c:v>34.343209971011618</c:v>
                </c:pt>
                <c:pt idx="55">
                  <c:v>34.706211895314226</c:v>
                </c:pt>
                <c:pt idx="56">
                  <c:v>35.071008872288004</c:v>
                </c:pt>
                <c:pt idx="57">
                  <c:v>35.43748768446271</c:v>
                </c:pt>
                <c:pt idx="58">
                  <c:v>35.805535684351888</c:v>
                </c:pt>
                <c:pt idx="59">
                  <c:v>36.175040828662659</c:v>
                </c:pt>
                <c:pt idx="60">
                  <c:v>36.545891710962152</c:v>
                </c:pt>
                <c:pt idx="61">
                  <c:v>36.91797759283407</c:v>
                </c:pt>
                <c:pt idx="62">
                  <c:v>37.291188433547816</c:v>
                </c:pt>
                <c:pt idx="63">
                  <c:v>37.665414918279566</c:v>
                </c:pt>
                <c:pt idx="64">
                  <c:v>38.040548484904633</c:v>
                </c:pt>
                <c:pt idx="65">
                  <c:v>38.416481349420906</c:v>
                </c:pt>
                <c:pt idx="66">
                  <c:v>38.793106530012587</c:v>
                </c:pt>
                <c:pt idx="67">
                  <c:v>39.170317869815086</c:v>
                </c:pt>
                <c:pt idx="68">
                  <c:v>39.548010058404579</c:v>
                </c:pt>
                <c:pt idx="69">
                  <c:v>39.926078652062259</c:v>
                </c:pt>
                <c:pt idx="70">
                  <c:v>40.304420092846179</c:v>
                </c:pt>
                <c:pt idx="71">
                  <c:v>40.682931726513019</c:v>
                </c:pt>
                <c:pt idx="72">
                  <c:v>41.061511819327457</c:v>
                </c:pt>
                <c:pt idx="73">
                  <c:v>41.440059573798095</c:v>
                </c:pt>
                <c:pt idx="74">
                  <c:v>41.818475143372879</c:v>
                </c:pt>
                <c:pt idx="75">
                  <c:v>42.196659646130989</c:v>
                </c:pt>
                <c:pt idx="76">
                  <c:v>42.574515177507323</c:v>
                </c:pt>
                <c:pt idx="77">
                  <c:v>42.951944822065151</c:v>
                </c:pt>
                <c:pt idx="78">
                  <c:v>43.328852664359353</c:v>
                </c:pt>
                <c:pt idx="79">
                  <c:v>43.705143798902519</c:v>
                </c:pt>
                <c:pt idx="80">
                  <c:v>44.080724339253194</c:v>
                </c:pt>
                <c:pt idx="81">
                  <c:v>44.455501426251232</c:v>
                </c:pt>
                <c:pt idx="82">
                  <c:v>44.829383235392775</c:v>
                </c:pt>
                <c:pt idx="83">
                  <c:v>45.202278983373205</c:v>
                </c:pt>
                <c:pt idx="84">
                  <c:v>45.574098933774124</c:v>
                </c:pt>
                <c:pt idx="85">
                  <c:v>45.944754401916029</c:v>
                </c:pt>
                <c:pt idx="86">
                  <c:v>46.31415775884971</c:v>
                </c:pt>
                <c:pt idx="87">
                  <c:v>46.682222434480991</c:v>
                </c:pt>
                <c:pt idx="88">
                  <c:v>47.04886291980948</c:v>
                </c:pt>
                <c:pt idx="89">
                  <c:v>47.413994768254469</c:v>
                </c:pt>
                <c:pt idx="90">
                  <c:v>47.777534596047623</c:v>
                </c:pt>
                <c:pt idx="91">
                  <c:v>48.139400081653129</c:v>
                </c:pt>
                <c:pt idx="92">
                  <c:v>48.499509964179495</c:v>
                </c:pt>
                <c:pt idx="93">
                  <c:v>48.857784040747788</c:v>
                </c:pt>
                <c:pt idx="94">
                  <c:v>49.214143162769872</c:v>
                </c:pt>
                <c:pt idx="95">
                  <c:v>49.568509231083347</c:v>
                </c:pt>
                <c:pt idx="96">
                  <c:v>49.920805189907242</c:v>
                </c:pt>
                <c:pt idx="97">
                  <c:v>50.270955019554322</c:v>
                </c:pt>
                <c:pt idx="98">
                  <c:v>50.618883727858268</c:v>
                </c:pt>
                <c:pt idx="99">
                  <c:v>50.964517340256123</c:v>
                </c:pt>
                <c:pt idx="100">
                  <c:v>51.307782888473149</c:v>
                </c:pt>
                <c:pt idx="101">
                  <c:v>51.648608397767688</c:v>
                </c:pt>
                <c:pt idx="102">
                  <c:v>51.986922872670533</c:v>
                </c:pt>
                <c:pt idx="103">
                  <c:v>52.322656281183498</c:v>
                </c:pt>
                <c:pt idx="104">
                  <c:v>52.655739537395775</c:v>
                </c:pt>
                <c:pt idx="105">
                  <c:v>52.986104482457883</c:v>
                </c:pt>
                <c:pt idx="106">
                  <c:v>53.313683863905688</c:v>
                </c:pt>
                <c:pt idx="107">
                  <c:v>53.638411313286909</c:v>
                </c:pt>
                <c:pt idx="108">
                  <c:v>53.96022132207321</c:v>
                </c:pt>
                <c:pt idx="109">
                  <c:v>54.279049215848573</c:v>
                </c:pt>
                <c:pt idx="110">
                  <c:v>54.594831126761854</c:v>
                </c:pt>
                <c:pt idx="111">
                  <c:v>54.907503964255241</c:v>
                </c:pt>
                <c:pt idx="112">
                  <c:v>55.217005384070504</c:v>
                </c:pt>
                <c:pt idx="113">
                  <c:v>55.523273755575715</c:v>
                </c:pt>
                <c:pt idx="114">
                  <c:v>55.82624812743866</c:v>
                </c:pt>
                <c:pt idx="115">
                  <c:v>56.125868191695531</c:v>
                </c:pt>
                <c:pt idx="116">
                  <c:v>56.422074246284538</c:v>
                </c:pt>
                <c:pt idx="117">
                  <c:v>56.714807156122056</c:v>
                </c:pt>
                <c:pt idx="118">
                  <c:v>57.004008312802696</c:v>
                </c:pt>
                <c:pt idx="119">
                  <c:v>57.289619593038452</c:v>
                </c:pt>
                <c:pt idx="120">
                  <c:v>57.571583315959465</c:v>
                </c:pt>
                <c:pt idx="121">
                  <c:v>57.849842199401088</c:v>
                </c:pt>
                <c:pt idx="122">
                  <c:v>58.124339315343661</c:v>
                </c:pt>
                <c:pt idx="123">
                  <c:v>58.395018044665079</c:v>
                </c:pt>
                <c:pt idx="124">
                  <c:v>58.661822031390216</c:v>
                </c:pt>
                <c:pt idx="125">
                  <c:v>58.924695136644928</c:v>
                </c:pt>
                <c:pt idx="126">
                  <c:v>59.183581392520885</c:v>
                </c:pt>
                <c:pt idx="127">
                  <c:v>59.438424956089172</c:v>
                </c:pt>
                <c:pt idx="128">
                  <c:v>59.689170063808859</c:v>
                </c:pt>
                <c:pt idx="129">
                  <c:v>59.935760986594033</c:v>
                </c:pt>
                <c:pt idx="130">
                  <c:v>60.178141985812857</c:v>
                </c:pt>
                <c:pt idx="131">
                  <c:v>60.416257270512375</c:v>
                </c:pt>
                <c:pt idx="132">
                  <c:v>60.650050956171732</c:v>
                </c:pt>
                <c:pt idx="133">
                  <c:v>60.879467025298652</c:v>
                </c:pt>
                <c:pt idx="134">
                  <c:v>61.104449290200236</c:v>
                </c:pt>
                <c:pt idx="135">
                  <c:v>61.324941358260844</c:v>
                </c:pt>
                <c:pt idx="136">
                  <c:v>61.540886600075957</c:v>
                </c:pt>
                <c:pt idx="137">
                  <c:v>61.752228120791685</c:v>
                </c:pt>
                <c:pt idx="138">
                  <c:v>61.958908735012884</c:v>
                </c:pt>
                <c:pt idx="139">
                  <c:v>62.160870945636582</c:v>
                </c:pt>
                <c:pt idx="140">
                  <c:v>62.358056926976374</c:v>
                </c:pt>
                <c:pt idx="141">
                  <c:v>62.550408512536848</c:v>
                </c:pt>
                <c:pt idx="142">
                  <c:v>62.737867187799168</c:v>
                </c:pt>
                <c:pt idx="143">
                  <c:v>62.920374088365982</c:v>
                </c:pt>
                <c:pt idx="144">
                  <c:v>63.097870003806229</c:v>
                </c:pt>
                <c:pt idx="145">
                  <c:v>63.270295387533267</c:v>
                </c:pt>
                <c:pt idx="146">
                  <c:v>63.437590373019319</c:v>
                </c:pt>
                <c:pt idx="147">
                  <c:v>63.599694796645252</c:v>
                </c:pt>
                <c:pt idx="148">
                  <c:v>63.756548227447666</c:v>
                </c:pt>
                <c:pt idx="149">
                  <c:v>63.908090004000968</c:v>
                </c:pt>
                <c:pt idx="150">
                  <c:v>64.054259278642107</c:v>
                </c:pt>
                <c:pt idx="151">
                  <c:v>64.194995069202278</c:v>
                </c:pt>
                <c:pt idx="152">
                  <c:v>64.330236318372187</c:v>
                </c:pt>
                <c:pt idx="153">
                  <c:v>64.459921960780491</c:v>
                </c:pt>
                <c:pt idx="154">
                  <c:v>64.583990997812919</c:v>
                </c:pt>
                <c:pt idx="155">
                  <c:v>64.702382580146846</c:v>
                </c:pt>
                <c:pt idx="156">
                  <c:v>64.815036097912753</c:v>
                </c:pt>
                <c:pt idx="157">
                  <c:v>64.921891278338506</c:v>
                </c:pt>
                <c:pt idx="158">
                  <c:v>65.022888290662053</c:v>
                </c:pt>
                <c:pt idx="159">
                  <c:v>65.117967858029033</c:v>
                </c:pt>
                <c:pt idx="160">
                  <c:v>65.207071376024913</c:v>
                </c:pt>
                <c:pt idx="161">
                  <c:v>65.290141037421023</c:v>
                </c:pt>
                <c:pt idx="162">
                  <c:v>65.367119962635314</c:v>
                </c:pt>
                <c:pt idx="163">
                  <c:v>65.437952335346893</c:v>
                </c:pt>
                <c:pt idx="164">
                  <c:v>65.502583542629679</c:v>
                </c:pt>
                <c:pt idx="165">
                  <c:v>65.560960318901436</c:v>
                </c:pt>
                <c:pt idx="166">
                  <c:v>65.613030892930652</c:v>
                </c:pt>
                <c:pt idx="167">
                  <c:v>65.658745137075798</c:v>
                </c:pt>
                <c:pt idx="168">
                  <c:v>65.698054717890685</c:v>
                </c:pt>
                <c:pt idx="169">
                  <c:v>65.73091324717916</c:v>
                </c:pt>
                <c:pt idx="170">
                  <c:v>65.757276432550256</c:v>
                </c:pt>
                <c:pt idx="171">
                  <c:v>65.777102226498471</c:v>
                </c:pt>
                <c:pt idx="172">
                  <c:v>65.790350973019216</c:v>
                </c:pt>
                <c:pt idx="173">
                  <c:v>65.796985550764646</c:v>
                </c:pt>
                <c:pt idx="174">
                  <c:v>65.796971511751394</c:v>
                </c:pt>
                <c:pt idx="175">
                  <c:v>65.790277214652065</c:v>
                </c:pt>
                <c:pt idx="176">
                  <c:v>65.776873951732156</c:v>
                </c:pt>
                <c:pt idx="177">
                  <c:v>65.756736068536853</c:v>
                </c:pt>
                <c:pt idx="178">
                  <c:v>65.729841075486547</c:v>
                </c:pt>
                <c:pt idx="179">
                  <c:v>65.696169750603914</c:v>
                </c:pt>
                <c:pt idx="180">
                  <c:v>65.655706232671648</c:v>
                </c:pt>
                <c:pt idx="181">
                  <c:v>65.608438104202406</c:v>
                </c:pt>
                <c:pt idx="182">
                  <c:v>65.554356463694361</c:v>
                </c:pt>
                <c:pt idx="183">
                  <c:v>65.493455986745488</c:v>
                </c:pt>
                <c:pt idx="184">
                  <c:v>65.425734975699214</c:v>
                </c:pt>
                <c:pt idx="185">
                  <c:v>65.351195397604471</c:v>
                </c:pt>
                <c:pt idx="186">
                  <c:v>65.2698429103759</c:v>
                </c:pt>
                <c:pt idx="187">
                  <c:v>65.18168687715152</c:v>
                </c:pt>
                <c:pt idx="188">
                  <c:v>65.086740368950814</c:v>
                </c:pt>
                <c:pt idx="189">
                  <c:v>64.985020155832586</c:v>
                </c:pt>
                <c:pt idx="190">
                  <c:v>64.876546686859754</c:v>
                </c:pt>
                <c:pt idx="191">
                  <c:v>64.761344059259713</c:v>
                </c:pt>
                <c:pt idx="192">
                  <c:v>64.639439977256373</c:v>
                </c:pt>
                <c:pt idx="193">
                  <c:v>64.510865701129234</c:v>
                </c:pt>
                <c:pt idx="194">
                  <c:v>64.375655987112779</c:v>
                </c:pt>
                <c:pt idx="195">
                  <c:v>64.233849018811824</c:v>
                </c:pt>
                <c:pt idx="196">
                  <c:v>64.085486330853868</c:v>
                </c:pt>
                <c:pt idx="197">
                  <c:v>63.930612725528377</c:v>
                </c:pt>
                <c:pt idx="198">
                  <c:v>63.769276183199949</c:v>
                </c:pt>
                <c:pt idx="199">
                  <c:v>63.60152776728178</c:v>
                </c:pt>
                <c:pt idx="200">
                  <c:v>63.427421524577767</c:v>
                </c:pt>
                <c:pt idx="201">
                  <c:v>63.247014381779444</c:v>
                </c:pt>
                <c:pt idx="202">
                  <c:v>63.060366038906217</c:v>
                </c:pt>
                <c:pt idx="203">
                  <c:v>62.867538860447965</c:v>
                </c:pt>
                <c:pt idx="204">
                  <c:v>62.66859776494357</c:v>
                </c:pt>
                <c:pt idx="205">
                  <c:v>62.463610113697214</c:v>
                </c:pt>
                <c:pt idx="206">
                  <c:v>62.252645599290631</c:v>
                </c:pt>
                <c:pt idx="207">
                  <c:v>62.035776134510428</c:v>
                </c:pt>
                <c:pt idx="208">
                  <c:v>61.813075742268239</c:v>
                </c:pt>
                <c:pt idx="209">
                  <c:v>61.584620447026893</c:v>
                </c:pt>
                <c:pt idx="210">
                  <c:v>61.350488168215144</c:v>
                </c:pt>
                <c:pt idx="211">
                  <c:v>61.110758616050717</c:v>
                </c:pt>
                <c:pt idx="212">
                  <c:v>60.865513190147183</c:v>
                </c:pt>
                <c:pt idx="213">
                  <c:v>60.61483488122164</c:v>
                </c:pt>
                <c:pt idx="214">
                  <c:v>60.3588081761891</c:v>
                </c:pt>
                <c:pt idx="215">
                  <c:v>60.097518966860569</c:v>
                </c:pt>
                <c:pt idx="216">
                  <c:v>59.831054462439383</c:v>
                </c:pt>
                <c:pt idx="217">
                  <c:v>59.559503105948785</c:v>
                </c:pt>
                <c:pt idx="218">
                  <c:v>59.282954494703084</c:v>
                </c:pt>
                <c:pt idx="219">
                  <c:v>59.001499304889464</c:v>
                </c:pt>
                <c:pt idx="220">
                  <c:v>58.715229220284641</c:v>
                </c:pt>
                <c:pt idx="221">
                  <c:v>58.424236865129409</c:v>
                </c:pt>
                <c:pt idx="222">
                  <c:v>58.12861574112469</c:v>
                </c:pt>
                <c:pt idx="223">
                  <c:v>57.828460168512549</c:v>
                </c:pt>
                <c:pt idx="224">
                  <c:v>57.523865231177219</c:v>
                </c:pt>
                <c:pt idx="225">
                  <c:v>57.214926725675191</c:v>
                </c:pt>
                <c:pt idx="226">
                  <c:v>56.901741114109683</c:v>
                </c:pt>
                <c:pt idx="227">
                  <c:v>56.584405480729487</c:v>
                </c:pt>
                <c:pt idx="228">
                  <c:v>56.263017492128306</c:v>
                </c:pt>
                <c:pt idx="229">
                  <c:v>55.937675360931934</c:v>
                </c:pt>
                <c:pt idx="230">
                  <c:v>55.608477812825576</c:v>
                </c:pt>
                <c:pt idx="231">
                  <c:v>55.275524056778949</c:v>
                </c:pt>
                <c:pt idx="232">
                  <c:v>54.938913758340497</c:v>
                </c:pt>
                <c:pt idx="233">
                  <c:v>54.598747015849</c:v>
                </c:pt>
                <c:pt idx="234">
                  <c:v>54.255124339415133</c:v>
                </c:pt>
                <c:pt idx="235">
                  <c:v>53.908146632534411</c:v>
                </c:pt>
                <c:pt idx="236">
                  <c:v>53.557915176188594</c:v>
                </c:pt>
                <c:pt idx="237">
                  <c:v>53.204531615287941</c:v>
                </c:pt>
                <c:pt idx="238">
                  <c:v>52.848097947318152</c:v>
                </c:pt>
                <c:pt idx="239">
                  <c:v>52.488716513060858</c:v>
                </c:pt>
                <c:pt idx="240">
                  <c:v>52.126489989239779</c:v>
                </c:pt>
                <c:pt idx="241">
                  <c:v>51.761521382973832</c:v>
                </c:pt>
                <c:pt idx="242">
                  <c:v>51.393914027896663</c:v>
                </c:pt>
                <c:pt idx="243">
                  <c:v>51.023771581823276</c:v>
                </c:pt>
                <c:pt idx="244">
                  <c:v>50.651198025834788</c:v>
                </c:pt>
                <c:pt idx="245">
                  <c:v>50.276297664663176</c:v>
                </c:pt>
                <c:pt idx="246">
                  <c:v>49.899175128248793</c:v>
                </c:pt>
                <c:pt idx="247">
                  <c:v>49.519935374358148</c:v>
                </c:pt>
                <c:pt idx="248">
                  <c:v>49.138683692145818</c:v>
                </c:pt>
                <c:pt idx="249">
                  <c:v>48.755525706534279</c:v>
                </c:pt>
                <c:pt idx="250">
                  <c:v>48.370567383314629</c:v>
                </c:pt>
                <c:pt idx="251">
                  <c:v>47.983915034836372</c:v>
                </c:pt>
                <c:pt idx="252">
                  <c:v>47.595675326188896</c:v>
                </c:pt>
                <c:pt idx="253">
                  <c:v>47.20595528174637</c:v>
                </c:pt>
                <c:pt idx="254">
                  <c:v>46.814862291982578</c:v>
                </c:pt>
                <c:pt idx="255">
                  <c:v>46.422504120429956</c:v>
                </c:pt>
                <c:pt idx="256">
                  <c:v>46.028988910671757</c:v>
                </c:pt>
                <c:pt idx="257">
                  <c:v>45.634425193271014</c:v>
                </c:pt>
                <c:pt idx="258">
                  <c:v>45.238921892503583</c:v>
                </c:pt>
                <c:pt idx="259">
                  <c:v>44.842588332807814</c:v>
                </c:pt>
                <c:pt idx="260">
                  <c:v>44.445534244821431</c:v>
                </c:pt>
                <c:pt idx="261">
                  <c:v>44.047869770911831</c:v>
                </c:pt>
                <c:pt idx="262">
                  <c:v>43.649705470080129</c:v>
                </c:pt>
                <c:pt idx="263">
                  <c:v>43.251152322139376</c:v>
                </c:pt>
                <c:pt idx="264">
                  <c:v>42.852321731061906</c:v>
                </c:pt>
                <c:pt idx="265">
                  <c:v>42.453325527381338</c:v>
                </c:pt>
                <c:pt idx="266">
                  <c:v>42.054275969565076</c:v>
                </c:pt>
                <c:pt idx="267">
                  <c:v>41.655285744243876</c:v>
                </c:pt>
                <c:pt idx="268">
                  <c:v>41.256467965203328</c:v>
                </c:pt>
                <c:pt idx="269">
                  <c:v>40.857936171053133</c:v>
                </c:pt>
                <c:pt idx="270">
                  <c:v>40.459804321478622</c:v>
                </c:pt>
                <c:pt idx="271">
                  <c:v>40.062186791984892</c:v>
                </c:pt>
                <c:pt idx="272">
                  <c:v>39.665198367064349</c:v>
                </c:pt>
                <c:pt idx="273">
                  <c:v>39.268954231695808</c:v>
                </c:pt>
                <c:pt idx="274">
                  <c:v>38.873569961123991</c:v>
                </c:pt>
                <c:pt idx="275">
                  <c:v>38.479161508835205</c:v>
                </c:pt>
                <c:pt idx="276">
                  <c:v>38.085845192686968</c:v>
                </c:pt>
                <c:pt idx="277">
                  <c:v>37.693737679122741</c:v>
                </c:pt>
                <c:pt idx="278">
                  <c:v>37.302955965445825</c:v>
                </c:pt>
                <c:pt idx="279">
                  <c:v>36.913617360095103</c:v>
                </c:pt>
                <c:pt idx="280">
                  <c:v>36.525839460903029</c:v>
                </c:pt>
                <c:pt idx="281">
                  <c:v>36.139740131310887</c:v>
                </c:pt>
                <c:pt idx="282">
                  <c:v>35.755437474519191</c:v>
                </c:pt>
                <c:pt idx="283">
                  <c:v>35.37304980557122</c:v>
                </c:pt>
                <c:pt idx="284">
                  <c:v>34.99269562136989</c:v>
                </c:pt>
                <c:pt idx="285">
                  <c:v>34.614493568624489</c:v>
                </c:pt>
                <c:pt idx="286">
                  <c:v>34.238562409759886</c:v>
                </c:pt>
                <c:pt idx="287">
                  <c:v>33.865020986793006</c:v>
                </c:pt>
                <c:pt idx="288">
                  <c:v>33.493988183216949</c:v>
                </c:pt>
                <c:pt idx="289">
                  <c:v>33.125582883929475</c:v>
                </c:pt>
                <c:pt idx="290">
                  <c:v>32.759923933238625</c:v>
                </c:pt>
                <c:pt idx="291">
                  <c:v>32.397130091016557</c:v>
                </c:pt>
                <c:pt idx="292">
                  <c:v>32.03731998703006</c:v>
                </c:pt>
                <c:pt idx="293">
                  <c:v>31.680612073536786</c:v>
                </c:pt>
                <c:pt idx="294">
                  <c:v>31.327124576192951</c:v>
                </c:pt>
                <c:pt idx="295">
                  <c:v>30.97697544335449</c:v>
                </c:pt>
                <c:pt idx="296">
                  <c:v>30.630282293846093</c:v>
                </c:pt>
                <c:pt idx="297">
                  <c:v>30.287162363266596</c:v>
                </c:pt>
                <c:pt idx="298">
                  <c:v>29.947732448927226</c:v>
                </c:pt>
                <c:pt idx="299">
                  <c:v>29.612108853493048</c:v>
                </c:pt>
                <c:pt idx="300">
                  <c:v>29.280407327408682</c:v>
                </c:pt>
                <c:pt idx="301">
                  <c:v>28.952743010213737</c:v>
                </c:pt>
                <c:pt idx="302">
                  <c:v>28.629230370801707</c:v>
                </c:pt>
                <c:pt idx="303">
                  <c:v>28.309983146737245</c:v>
                </c:pt>
                <c:pt idx="304">
                  <c:v>27.995114282686217</c:v>
                </c:pt>
                <c:pt idx="305">
                  <c:v>27.684735868063719</c:v>
                </c:pt>
                <c:pt idx="306">
                  <c:v>27.378959073961084</c:v>
                </c:pt>
                <c:pt idx="307">
                  <c:v>27.077894089436576</c:v>
                </c:pt>
                <c:pt idx="308">
                  <c:v>26.781650057243027</c:v>
                </c:pt>
                <c:pt idx="309">
                  <c:v>26.490335009053268</c:v>
                </c:pt>
                <c:pt idx="310">
                  <c:v>26.20405580026344</c:v>
                </c:pt>
                <c:pt idx="311">
                  <c:v>25.922918044422659</c:v>
                </c:pt>
                <c:pt idx="312">
                  <c:v>25.647026047355922</c:v>
                </c:pt>
                <c:pt idx="313">
                  <c:v>25.376482741034806</c:v>
                </c:pt>
                <c:pt idx="314">
                  <c:v>25.111389617242637</c:v>
                </c:pt>
                <c:pt idx="315">
                  <c:v>24.85184666108745</c:v>
                </c:pt>
                <c:pt idx="316">
                  <c:v>24.59795228440872</c:v>
                </c:pt>
                <c:pt idx="317">
                  <c:v>24.349803259113855</c:v>
                </c:pt>
                <c:pt idx="318">
                  <c:v>24.10749465049777</c:v>
                </c:pt>
                <c:pt idx="319">
                  <c:v>23.871119750573868</c:v>
                </c:pt>
                <c:pt idx="320">
                  <c:v>23.640770011466444</c:v>
                </c:pt>
                <c:pt idx="321">
                  <c:v>23.41653497889267</c:v>
                </c:pt>
                <c:pt idx="322">
                  <c:v>23.198502225792367</c:v>
                </c:pt>
                <c:pt idx="323">
                  <c:v>22.986757286132175</c:v>
                </c:pt>
                <c:pt idx="324">
                  <c:v>22.781383588936777</c:v>
                </c:pt>
                <c:pt idx="325">
                  <c:v>22.58246239260221</c:v>
                </c:pt>
                <c:pt idx="326">
                  <c:v>22.390072719535937</c:v>
                </c:pt>
                <c:pt idx="327">
                  <c:v>22.204291291190529</c:v>
                </c:pt>
                <c:pt idx="328">
                  <c:v>22.025192463555996</c:v>
                </c:pt>
                <c:pt idx="329">
                  <c:v>21.85284816317909</c:v>
                </c:pt>
                <c:pt idx="330">
                  <c:v>21.687327823799222</c:v>
                </c:pt>
                <c:pt idx="331">
                  <c:v>21.528698323681311</c:v>
                </c:pt>
                <c:pt idx="332">
                  <c:v>21.377023923748752</c:v>
                </c:pt>
                <c:pt idx="333">
                  <c:v>21.232366206621094</c:v>
                </c:pt>
                <c:pt idx="334">
                  <c:v>21.094784016673401</c:v>
                </c:pt>
                <c:pt idx="335">
                  <c:v>20.964333401241717</c:v>
                </c:pt>
                <c:pt idx="336">
                  <c:v>20.841067553106598</c:v>
                </c:pt>
                <c:pt idx="337">
                  <c:v>20.725036754402893</c:v>
                </c:pt>
                <c:pt idx="338">
                  <c:v>20.616288322100587</c:v>
                </c:pt>
                <c:pt idx="339">
                  <c:v>20.514866555218504</c:v>
                </c:pt>
                <c:pt idx="340">
                  <c:v>20.420812683936106</c:v>
                </c:pt>
                <c:pt idx="341">
                  <c:v>20.334164820770596</c:v>
                </c:pt>
                <c:pt idx="342">
                  <c:v>20.254957913999476</c:v>
                </c:pt>
                <c:pt idx="343">
                  <c:v>20.18322370350235</c:v>
                </c:pt>
                <c:pt idx="344">
                  <c:v>20.118990679203733</c:v>
                </c:pt>
                <c:pt idx="345">
                  <c:v>20.062284042297705</c:v>
                </c:pt>
                <c:pt idx="346">
                  <c:v>20.013125669430025</c:v>
                </c:pt>
                <c:pt idx="347">
                  <c:v>19.971534080016781</c:v>
                </c:pt>
                <c:pt idx="348">
                  <c:v>19.937524406865464</c:v>
                </c:pt>
                <c:pt idx="349">
                  <c:v>19.911108370265794</c:v>
                </c:pt>
                <c:pt idx="350">
                  <c:v>19.892294255701913</c:v>
                </c:pt>
                <c:pt idx="351">
                  <c:v>19.881086895332629</c:v>
                </c:pt>
                <c:pt idx="352">
                  <c:v>19.877487653371034</c:v>
                </c:pt>
                <c:pt idx="353">
                  <c:v>19.881494415483033</c:v>
                </c:pt>
                <c:pt idx="354">
                  <c:v>-62.286765017696808</c:v>
                </c:pt>
                <c:pt idx="355">
                  <c:v>-62.634285304799334</c:v>
                </c:pt>
                <c:pt idx="356">
                  <c:v>-65.446730546235386</c:v>
                </c:pt>
                <c:pt idx="357">
                  <c:v>19.912300067196469</c:v>
                </c:pt>
                <c:pt idx="358">
                  <c:v>19.939077298212837</c:v>
                </c:pt>
                <c:pt idx="359">
                  <c:v>19.973417224493687</c:v>
                </c:pt>
                <c:pt idx="360">
                  <c:v>20.01530032695598</c:v>
                </c:pt>
                <c:pt idx="361">
                  <c:v>20.064703633392156</c:v>
                </c:pt>
                <c:pt idx="362">
                  <c:v>20.121600737937172</c:v>
                </c:pt>
                <c:pt idx="363">
                  <c:v>20.185961824883393</c:v>
                </c:pt>
                <c:pt idx="364">
                  <c:v>20.257753696795575</c:v>
                </c:pt>
                <c:pt idx="365">
                  <c:v>20.336939806860173</c:v>
                </c:pt>
                <c:pt idx="366">
                  <c:v>20.423480295384365</c:v>
                </c:pt>
              </c:numCache>
            </c:numRef>
          </c:xVal>
          <c:yVal>
            <c:numRef>
              <c:f>Calculations!$AG$2:$AG$368</c:f>
              <c:numCache>
                <c:formatCode>General</c:formatCode>
                <c:ptCount val="367"/>
                <c:pt idx="0">
                  <c:v>191.11081160752093</c:v>
                </c:pt>
                <c:pt idx="1">
                  <c:v>191.01091785772832</c:v>
                </c:pt>
                <c:pt idx="2">
                  <c:v>190.91330488687683</c:v>
                </c:pt>
                <c:pt idx="3">
                  <c:v>190.81806073536504</c:v>
                </c:pt>
                <c:pt idx="4">
                  <c:v>190.72527239042392</c:v>
                </c:pt>
                <c:pt idx="5">
                  <c:v>190.63502572424539</c:v>
                </c:pt>
                <c:pt idx="6">
                  <c:v>190.54740543203147</c:v>
                </c:pt>
                <c:pt idx="7">
                  <c:v>190.46249496996316</c:v>
                </c:pt>
                <c:pt idx="8">
                  <c:v>190.38037649310101</c:v>
                </c:pt>
                <c:pt idx="9">
                  <c:v>190.30113079325523</c:v>
                </c:pt>
                <c:pt idx="10">
                  <c:v>190.22483723687429</c:v>
                </c:pt>
                <c:pt idx="11">
                  <c:v>190.15157370302595</c:v>
                </c:pt>
                <c:pt idx="12">
                  <c:v>190.08141652155666</c:v>
                </c:pt>
                <c:pt idx="13">
                  <c:v>190.01444041153565</c:v>
                </c:pt>
                <c:pt idx="14">
                  <c:v>189.9507184201004</c:v>
                </c:pt>
                <c:pt idx="15">
                  <c:v>189.89032186184403</c:v>
                </c:pt>
                <c:pt idx="16">
                  <c:v>189.83332025888285</c:v>
                </c:pt>
                <c:pt idx="17">
                  <c:v>189.77978128176773</c:v>
                </c:pt>
                <c:pt idx="18">
                  <c:v>189.72977069140344</c:v>
                </c:pt>
                <c:pt idx="19">
                  <c:v>189.68335228214778</c:v>
                </c:pt>
                <c:pt idx="20">
                  <c:v>189.64058782627043</c:v>
                </c:pt>
                <c:pt idx="21">
                  <c:v>189.6015370199523</c:v>
                </c:pt>
                <c:pt idx="22">
                  <c:v>189.56625743100599</c:v>
                </c:pt>
                <c:pt idx="23">
                  <c:v>189.5348044484987</c:v>
                </c:pt>
                <c:pt idx="24">
                  <c:v>189.50723123445522</c:v>
                </c:pt>
                <c:pt idx="25">
                  <c:v>189.48358867780874</c:v>
                </c:pt>
                <c:pt idx="26">
                  <c:v>189.46392535076814</c:v>
                </c:pt>
                <c:pt idx="27">
                  <c:v>189.44828746775019</c:v>
                </c:pt>
                <c:pt idx="28">
                  <c:v>189.43671884702525</c:v>
                </c:pt>
                <c:pt idx="29">
                  <c:v>189.42926087519947</c:v>
                </c:pt>
                <c:pt idx="30">
                  <c:v>189.4259524746559</c:v>
                </c:pt>
                <c:pt idx="31">
                  <c:v>189.42683007404423</c:v>
                </c:pt>
                <c:pt idx="32">
                  <c:v>189.43192758191046</c:v>
                </c:pt>
                <c:pt idx="33">
                  <c:v>189.44127636352167</c:v>
                </c:pt>
                <c:pt idx="34">
                  <c:v>189.4549052209326</c:v>
                </c:pt>
                <c:pt idx="35">
                  <c:v>189.47284037631903</c:v>
                </c:pt>
                <c:pt idx="36">
                  <c:v>189.49510545857822</c:v>
                </c:pt>
                <c:pt idx="37">
                  <c:v>189.52172149317968</c:v>
                </c:pt>
                <c:pt idx="38">
                  <c:v>189.55270689522544</c:v>
                </c:pt>
                <c:pt idx="39">
                  <c:v>189.58807746566347</c:v>
                </c:pt>
                <c:pt idx="40">
                  <c:v>189.62784639056639</c:v>
                </c:pt>
                <c:pt idx="41">
                  <c:v>189.67202424337799</c:v>
                </c:pt>
                <c:pt idx="42">
                  <c:v>189.72061899000528</c:v>
                </c:pt>
                <c:pt idx="43">
                  <c:v>189.77363599660904</c:v>
                </c:pt>
                <c:pt idx="44">
                  <c:v>189.83107803993985</c:v>
                </c:pt>
                <c:pt idx="45">
                  <c:v>189.89294532003578</c:v>
                </c:pt>
                <c:pt idx="46">
                  <c:v>189.95923547508946</c:v>
                </c:pt>
                <c:pt idx="47">
                  <c:v>190.0299435982748</c:v>
                </c:pt>
                <c:pt idx="48">
                  <c:v>190.1050622563078</c:v>
                </c:pt>
                <c:pt idx="49">
                  <c:v>190.18458150950838</c:v>
                </c:pt>
                <c:pt idx="50">
                  <c:v>190.26848893311171</c:v>
                </c:pt>
                <c:pt idx="51">
                  <c:v>190.35676963957573</c:v>
                </c:pt>
                <c:pt idx="52">
                  <c:v>190.44940630162151</c:v>
                </c:pt>
                <c:pt idx="53">
                  <c:v>190.54637917573086</c:v>
                </c:pt>
                <c:pt idx="54">
                  <c:v>190.64766612583358</c:v>
                </c:pt>
                <c:pt idx="55">
                  <c:v>190.75324264690613</c:v>
                </c:pt>
                <c:pt idx="56">
                  <c:v>190.86308188820223</c:v>
                </c:pt>
                <c:pt idx="57">
                  <c:v>190.97715467584209</c:v>
                </c:pt>
                <c:pt idx="58">
                  <c:v>191.09542953449153</c:v>
                </c:pt>
                <c:pt idx="59">
                  <c:v>191.21787270785808</c:v>
                </c:pt>
                <c:pt idx="60">
                  <c:v>191.34444817774843</c:v>
                </c:pt>
                <c:pt idx="61">
                  <c:v>191.47511768143744</c:v>
                </c:pt>
                <c:pt idx="62">
                  <c:v>191.60984072710295</c:v>
                </c:pt>
                <c:pt idx="63">
                  <c:v>191.74857460710678</c:v>
                </c:pt>
                <c:pt idx="64">
                  <c:v>191.89127440889541</c:v>
                </c:pt>
                <c:pt idx="65">
                  <c:v>192.03789302333738</c:v>
                </c:pt>
                <c:pt idx="66">
                  <c:v>192.18838115030073</c:v>
                </c:pt>
                <c:pt idx="67">
                  <c:v>192.34268730131913</c:v>
                </c:pt>
                <c:pt idx="68">
                  <c:v>192.50075779919246</c:v>
                </c:pt>
                <c:pt idx="69">
                  <c:v>192.66253677441051</c:v>
                </c:pt>
                <c:pt idx="70">
                  <c:v>192.82796615829093</c:v>
                </c:pt>
                <c:pt idx="71">
                  <c:v>192.99698567275743</c:v>
                </c:pt>
                <c:pt idx="72">
                  <c:v>193.16953281670698</c:v>
                </c:pt>
                <c:pt idx="73">
                  <c:v>193.34554284893474</c:v>
                </c:pt>
                <c:pt idx="74">
                  <c:v>193.52494876761656</c:v>
                </c:pt>
                <c:pt idx="75">
                  <c:v>193.70768128637323</c:v>
                </c:pt>
                <c:pt idx="76">
                  <c:v>193.89366880696724</c:v>
                </c:pt>
                <c:pt idx="77">
                  <c:v>194.0828373887081</c:v>
                </c:pt>
                <c:pt idx="78">
                  <c:v>194.27511071467322</c:v>
                </c:pt>
                <c:pt idx="79">
                  <c:v>194.47041005487867</c:v>
                </c:pt>
                <c:pt idx="80">
                  <c:v>194.66865422655516</c:v>
                </c:pt>
                <c:pt idx="81">
                  <c:v>194.86975955172431</c:v>
                </c:pt>
                <c:pt idx="82">
                  <c:v>195.07363981228136</c:v>
                </c:pt>
                <c:pt idx="83">
                  <c:v>195.28020620283456</c:v>
                </c:pt>
                <c:pt idx="84">
                  <c:v>195.4893672815609</c:v>
                </c:pt>
                <c:pt idx="85">
                  <c:v>195.70102891938004</c:v>
                </c:pt>
                <c:pt idx="86">
                  <c:v>195.91509424776029</c:v>
                </c:pt>
                <c:pt idx="87">
                  <c:v>196.13146360550138</c:v>
                </c:pt>
                <c:pt idx="88">
                  <c:v>196.35003448486114</c:v>
                </c:pt>
                <c:pt idx="89">
                  <c:v>196.57070147741717</c:v>
                </c:pt>
                <c:pt idx="90">
                  <c:v>196.79335622007207</c:v>
                </c:pt>
                <c:pt idx="91">
                  <c:v>197.01788734163983</c:v>
                </c:pt>
                <c:pt idx="92">
                  <c:v>197.24418041045843</c:v>
                </c:pt>
                <c:pt idx="93">
                  <c:v>197.47211788350472</c:v>
                </c:pt>
                <c:pt idx="94">
                  <c:v>197.70157905749954</c:v>
                </c:pt>
                <c:pt idx="95">
                  <c:v>197.93244002249997</c:v>
                </c:pt>
                <c:pt idx="96">
                  <c:v>198.16457361850755</c:v>
                </c:pt>
                <c:pt idx="97">
                  <c:v>198.39784939561704</c:v>
                </c:pt>
                <c:pt idx="98">
                  <c:v>198.63213357825654</c:v>
                </c:pt>
                <c:pt idx="99">
                  <c:v>198.8672890340718</c:v>
                </c:pt>
                <c:pt idx="100">
                  <c:v>199.10317524802048</c:v>
                </c:pt>
                <c:pt idx="101">
                  <c:v>199.33964830225739</c:v>
                </c:pt>
                <c:pt idx="102">
                  <c:v>199.57656086238583</c:v>
                </c:pt>
                <c:pt idx="103">
                  <c:v>199.81376217066781</c:v>
                </c:pt>
                <c:pt idx="104">
                  <c:v>200.05109804679608</c:v>
                </c:pt>
                <c:pt idx="105">
                  <c:v>200.2884108968083</c:v>
                </c:pt>
                <c:pt idx="106">
                  <c:v>200.52553973076698</c:v>
                </c:pt>
                <c:pt idx="107">
                  <c:v>200.76232018979732</c:v>
                </c:pt>
                <c:pt idx="108">
                  <c:v>200.99858458309149</c:v>
                </c:pt>
                <c:pt idx="109">
                  <c:v>201.23416193548937</c:v>
                </c:pt>
                <c:pt idx="110">
                  <c:v>201.46887804623833</c:v>
                </c:pt>
                <c:pt idx="111">
                  <c:v>201.70255555953841</c:v>
                </c:pt>
                <c:pt idx="112">
                  <c:v>201.93501404746794</c:v>
                </c:pt>
                <c:pt idx="113">
                  <c:v>202.16607010589723</c:v>
                </c:pt>
                <c:pt idx="114">
                  <c:v>202.39553746397618</c:v>
                </c:pt>
                <c:pt idx="115">
                  <c:v>202.6232271077759</c:v>
                </c:pt>
                <c:pt idx="116">
                  <c:v>202.84894741867134</c:v>
                </c:pt>
                <c:pt idx="117">
                  <c:v>203.07250432702807</c:v>
                </c:pt>
                <c:pt idx="118">
                  <c:v>203.29370148174189</c:v>
                </c:pt>
                <c:pt idx="119">
                  <c:v>203.5123404361799</c:v>
                </c:pt>
                <c:pt idx="120">
                  <c:v>203.72822085104252</c:v>
                </c:pt>
                <c:pt idx="121">
                  <c:v>203.94114071464494</c:v>
                </c:pt>
                <c:pt idx="122">
                  <c:v>204.15089658110429</c:v>
                </c:pt>
                <c:pt idx="123">
                  <c:v>204.35728382687441</c:v>
                </c:pt>
                <c:pt idx="124">
                  <c:v>204.5600969260484</c:v>
                </c:pt>
                <c:pt idx="125">
                  <c:v>204.75912974481</c:v>
                </c:pt>
                <c:pt idx="126">
                  <c:v>204.95417585536126</c:v>
                </c:pt>
                <c:pt idx="127">
                  <c:v>205.1450288696112</c:v>
                </c:pt>
                <c:pt idx="128">
                  <c:v>205.33148279284976</c:v>
                </c:pt>
                <c:pt idx="129">
                  <c:v>205.51333239755749</c:v>
                </c:pt>
                <c:pt idx="130">
                  <c:v>205.69037361743278</c:v>
                </c:pt>
                <c:pt idx="131">
                  <c:v>205.8624039616206</c:v>
                </c:pt>
                <c:pt idx="132">
                  <c:v>206.02922294904079</c:v>
                </c:pt>
                <c:pt idx="133">
                  <c:v>206.19063256258855</c:v>
                </c:pt>
                <c:pt idx="134">
                  <c:v>206.34643772287285</c:v>
                </c:pt>
                <c:pt idx="135">
                  <c:v>206.49644678100896</c:v>
                </c:pt>
                <c:pt idx="136">
                  <c:v>206.64047202983645</c:v>
                </c:pt>
                <c:pt idx="137">
                  <c:v>206.77833023277049</c:v>
                </c:pt>
                <c:pt idx="138">
                  <c:v>206.90984316931423</c:v>
                </c:pt>
                <c:pt idx="139">
                  <c:v>207.03483819606521</c:v>
                </c:pt>
                <c:pt idx="140">
                  <c:v>207.15314882184265</c:v>
                </c:pt>
                <c:pt idx="141">
                  <c:v>207.26461529533924</c:v>
                </c:pt>
                <c:pt idx="142">
                  <c:v>207.36908520347114</c:v>
                </c:pt>
                <c:pt idx="143">
                  <c:v>207.46641407834719</c:v>
                </c:pt>
                <c:pt idx="144">
                  <c:v>207.55646601052658</c:v>
                </c:pt>
                <c:pt idx="145">
                  <c:v>207.63911426597164</c:v>
                </c:pt>
                <c:pt idx="146">
                  <c:v>207.71424190382709</c:v>
                </c:pt>
                <c:pt idx="147">
                  <c:v>207.78174239189389</c:v>
                </c:pt>
                <c:pt idx="148">
                  <c:v>207.84152021638613</c:v>
                </c:pt>
                <c:pt idx="149">
                  <c:v>207.89349148230201</c:v>
                </c:pt>
                <c:pt idx="150">
                  <c:v>207.9375845004804</c:v>
                </c:pt>
                <c:pt idx="151">
                  <c:v>207.9737403571749</c:v>
                </c:pt>
                <c:pt idx="152">
                  <c:v>208.00191346175285</c:v>
                </c:pt>
                <c:pt idx="153">
                  <c:v>208.0220720679423</c:v>
                </c:pt>
                <c:pt idx="154">
                  <c:v>208.03419876387085</c:v>
                </c:pt>
                <c:pt idx="155">
                  <c:v>208.03829092603021</c:v>
                </c:pt>
                <c:pt idx="156">
                  <c:v>208.03436113220977</c:v>
                </c:pt>
                <c:pt idx="157">
                  <c:v>208.02243752841494</c:v>
                </c:pt>
                <c:pt idx="158">
                  <c:v>208.00256414480765</c:v>
                </c:pt>
                <c:pt idx="159">
                  <c:v>207.97480115580072</c:v>
                </c:pt>
                <c:pt idx="160">
                  <c:v>207.93922507957981</c:v>
                </c:pt>
                <c:pt idx="161">
                  <c:v>207.89592891255418</c:v>
                </c:pt>
                <c:pt idx="162">
                  <c:v>207.84502219453793</c:v>
                </c:pt>
                <c:pt idx="163">
                  <c:v>207.78663100082403</c:v>
                </c:pt>
                <c:pt idx="164">
                  <c:v>207.72089785776487</c:v>
                </c:pt>
                <c:pt idx="165">
                  <c:v>207.64798157899574</c:v>
                </c:pt>
                <c:pt idx="166">
                  <c:v>207.56805702001853</c:v>
                </c:pt>
                <c:pt idx="167">
                  <c:v>207.48131474953672</c:v>
                </c:pt>
                <c:pt idx="168">
                  <c:v>207.38796063663446</c:v>
                </c:pt>
                <c:pt idx="169">
                  <c:v>207.28821535367695</c:v>
                </c:pt>
                <c:pt idx="170">
                  <c:v>207.18231379562189</c:v>
                </c:pt>
                <c:pt idx="171">
                  <c:v>207.07050441727182</c:v>
                </c:pt>
                <c:pt idx="172">
                  <c:v>206.95304849087549</c:v>
                </c:pt>
                <c:pt idx="173">
                  <c:v>206.83021928734215</c:v>
                </c:pt>
                <c:pt idx="174">
                  <c:v>206.70230118521295</c:v>
                </c:pt>
                <c:pt idx="175">
                  <c:v>206.56958871235665</c:v>
                </c:pt>
                <c:pt idx="176">
                  <c:v>206.4323855261633</c:v>
                </c:pt>
                <c:pt idx="177">
                  <c:v>206.29100333875525</c:v>
                </c:pt>
                <c:pt idx="178">
                  <c:v>206.14576079439695</c:v>
                </c:pt>
                <c:pt idx="179">
                  <c:v>205.99698230689202</c:v>
                </c:pt>
                <c:pt idx="180">
                  <c:v>205.84499686524396</c:v>
                </c:pt>
                <c:pt idx="181">
                  <c:v>205.69013681624602</c:v>
                </c:pt>
                <c:pt idx="182">
                  <c:v>205.53273663295681</c:v>
                </c:pt>
                <c:pt idx="183">
                  <c:v>205.37313167816168</c:v>
                </c:pt>
                <c:pt idx="184">
                  <c:v>205.21165697197463</c:v>
                </c:pt>
                <c:pt idx="185">
                  <c:v>205.04864597263696</c:v>
                </c:pt>
                <c:pt idx="186">
                  <c:v>204.88442937937208</c:v>
                </c:pt>
                <c:pt idx="187">
                  <c:v>204.71933396582924</c:v>
                </c:pt>
                <c:pt idx="188">
                  <c:v>204.55368145223068</c:v>
                </c:pt>
                <c:pt idx="189">
                  <c:v>204.38778742378199</c:v>
                </c:pt>
                <c:pt idx="190">
                  <c:v>204.2219603023164</c:v>
                </c:pt>
                <c:pt idx="191">
                  <c:v>204.05650037742697</c:v>
                </c:pt>
                <c:pt idx="192">
                  <c:v>203.89169890259032</c:v>
                </c:pt>
                <c:pt idx="193">
                  <c:v>203.72783726099067</c:v>
                </c:pt>
                <c:pt idx="194">
                  <c:v>203.56518620489419</c:v>
                </c:pt>
                <c:pt idx="195">
                  <c:v>203.40400517159642</c:v>
                </c:pt>
                <c:pt idx="196">
                  <c:v>203.24454167808764</c:v>
                </c:pt>
                <c:pt idx="197">
                  <c:v>203.08703079574343</c:v>
                </c:pt>
                <c:pt idx="198">
                  <c:v>202.93169470553818</c:v>
                </c:pt>
                <c:pt idx="199">
                  <c:v>202.77874233346569</c:v>
                </c:pt>
                <c:pt idx="200">
                  <c:v>202.62836906515543</c:v>
                </c:pt>
                <c:pt idx="201">
                  <c:v>202.48075653794328</c:v>
                </c:pt>
                <c:pt idx="202">
                  <c:v>202.33607250807245</c:v>
                </c:pt>
                <c:pt idx="203">
                  <c:v>202.19447079012534</c:v>
                </c:pt>
                <c:pt idx="204">
                  <c:v>202.0560912653084</c:v>
                </c:pt>
                <c:pt idx="205">
                  <c:v>201.92105995480816</c:v>
                </c:pt>
                <c:pt idx="206">
                  <c:v>201.78948915408466</c:v>
                </c:pt>
                <c:pt idx="207">
                  <c:v>201.66147762371321</c:v>
                </c:pt>
                <c:pt idx="208">
                  <c:v>201.53711083219721</c:v>
                </c:pt>
                <c:pt idx="209">
                  <c:v>201.41646124601473</c:v>
                </c:pt>
                <c:pt idx="210">
                  <c:v>201.2995886621342</c:v>
                </c:pt>
                <c:pt idx="211">
                  <c:v>201.1865405781918</c:v>
                </c:pt>
                <c:pt idx="212">
                  <c:v>201.07735259559027</c:v>
                </c:pt>
                <c:pt idx="213">
                  <c:v>200.97204885084525</c:v>
                </c:pt>
                <c:pt idx="214">
                  <c:v>200.87064247066181</c:v>
                </c:pt>
                <c:pt idx="215">
                  <c:v>200.77313604636618</c:v>
                </c:pt>
                <c:pt idx="216">
                  <c:v>200.67952212352793</c:v>
                </c:pt>
                <c:pt idx="217">
                  <c:v>200.58978370281812</c:v>
                </c:pt>
                <c:pt idx="218">
                  <c:v>200.50389474839545</c:v>
                </c:pt>
                <c:pt idx="219">
                  <c:v>200.42182070035449</c:v>
                </c:pt>
                <c:pt idx="220">
                  <c:v>200.34351898803357</c:v>
                </c:pt>
                <c:pt idx="221">
                  <c:v>200.26893954125416</c:v>
                </c:pt>
                <c:pt idx="222">
                  <c:v>200.19802529681292</c:v>
                </c:pt>
                <c:pt idx="223">
                  <c:v>200.13071269783237</c:v>
                </c:pt>
                <c:pt idx="224">
                  <c:v>200.06693218382361</c:v>
                </c:pt>
                <c:pt idx="225">
                  <c:v>200.00660866956852</c:v>
                </c:pt>
                <c:pt idx="226">
                  <c:v>199.94966201118689</c:v>
                </c:pt>
                <c:pt idx="227">
                  <c:v>199.89600745796881</c:v>
                </c:pt>
                <c:pt idx="228">
                  <c:v>199.84555608878998</c:v>
                </c:pt>
                <c:pt idx="229">
                  <c:v>199.7982152321355</c:v>
                </c:pt>
                <c:pt idx="230">
                  <c:v>199.75388886894712</c:v>
                </c:pt>
                <c:pt idx="231">
                  <c:v>199.71247801770005</c:v>
                </c:pt>
                <c:pt idx="232">
                  <c:v>199.67388110128525</c:v>
                </c:pt>
                <c:pt idx="233">
                  <c:v>199.63799429542141</c:v>
                </c:pt>
                <c:pt idx="234">
                  <c:v>199.60471185847581</c:v>
                </c:pt>
                <c:pt idx="235">
                  <c:v>199.57392644269115</c:v>
                </c:pt>
                <c:pt idx="236">
                  <c:v>199.54552938693928</c:v>
                </c:pt>
                <c:pt idx="237">
                  <c:v>199.51941099122709</c:v>
                </c:pt>
                <c:pt idx="238">
                  <c:v>199.49546077327176</c:v>
                </c:pt>
                <c:pt idx="239">
                  <c:v>199.47356770754192</c:v>
                </c:pt>
                <c:pt idx="240">
                  <c:v>199.45362044724243</c:v>
                </c:pt>
                <c:pt idx="241">
                  <c:v>199.43550752977114</c:v>
                </c:pt>
                <c:pt idx="242">
                  <c:v>199.4191175662362</c:v>
                </c:pt>
                <c:pt idx="243">
                  <c:v>199.40433941566823</c:v>
                </c:pt>
                <c:pt idx="244">
                  <c:v>199.39106234459132</c:v>
                </c:pt>
                <c:pt idx="245">
                  <c:v>199.37917617265586</c:v>
                </c:pt>
                <c:pt idx="246">
                  <c:v>199.36857140504972</c:v>
                </c:pt>
                <c:pt idx="247">
                  <c:v>199.35913935242962</c:v>
                </c:pt>
                <c:pt idx="248">
                  <c:v>199.35077223912035</c:v>
                </c:pt>
                <c:pt idx="249">
                  <c:v>199.34336330033722</c:v>
                </c:pt>
                <c:pt idx="250">
                  <c:v>199.33680686918891</c:v>
                </c:pt>
                <c:pt idx="251">
                  <c:v>199.33099845421674</c:v>
                </c:pt>
                <c:pt idx="252">
                  <c:v>199.32583480821566</c:v>
                </c:pt>
                <c:pt idx="253">
                  <c:v>199.32121398907705</c:v>
                </c:pt>
                <c:pt idx="254">
                  <c:v>199.31703541337606</c:v>
                </c:pt>
                <c:pt idx="255">
                  <c:v>199.31319990341564</c:v>
                </c:pt>
                <c:pt idx="256">
                  <c:v>199.30960972841257</c:v>
                </c:pt>
                <c:pt idx="257">
                  <c:v>199.30616864050018</c:v>
                </c:pt>
                <c:pt idx="258">
                  <c:v>199.30278190618981</c:v>
                </c:pt>
                <c:pt idx="259">
                  <c:v>199.29935633391733</c:v>
                </c:pt>
                <c:pt idx="260">
                  <c:v>199.29580029826536</c:v>
                </c:pt>
                <c:pt idx="261">
                  <c:v>199.29202376143499</c:v>
                </c:pt>
                <c:pt idx="262">
                  <c:v>199.2879382925002</c:v>
                </c:pt>
                <c:pt idx="263">
                  <c:v>199.28345708495846</c:v>
                </c:pt>
                <c:pt idx="264">
                  <c:v>199.27849497305317</c:v>
                </c:pt>
                <c:pt idx="265">
                  <c:v>199.27296844731507</c:v>
                </c:pt>
                <c:pt idx="266">
                  <c:v>199.26679566973655</c:v>
                </c:pt>
                <c:pt idx="267">
                  <c:v>199.25989648896066</c:v>
                </c:pt>
                <c:pt idx="268">
                  <c:v>199.25219245583079</c:v>
                </c:pt>
                <c:pt idx="269">
                  <c:v>199.2436068396193</c:v>
                </c:pt>
                <c:pt idx="270">
                  <c:v>199.23406464521204</c:v>
                </c:pt>
                <c:pt idx="271">
                  <c:v>199.22349263149948</c:v>
                </c:pt>
                <c:pt idx="272">
                  <c:v>199.21181933118683</c:v>
                </c:pt>
                <c:pt idx="273">
                  <c:v>199.19897507220506</c:v>
                </c:pt>
                <c:pt idx="274">
                  <c:v>199.18489200086952</c:v>
                </c:pt>
                <c:pt idx="275">
                  <c:v>199.1695041069041</c:v>
                </c:pt>
                <c:pt idx="276">
                  <c:v>199.15274725041161</c:v>
                </c:pt>
                <c:pt idx="277">
                  <c:v>199.134559190847</c:v>
                </c:pt>
                <c:pt idx="278">
                  <c:v>199.11487961801046</c:v>
                </c:pt>
                <c:pt idx="279">
                  <c:v>199.09365018505866</c:v>
                </c:pt>
                <c:pt idx="280">
                  <c:v>199.07081454349304</c:v>
                </c:pt>
                <c:pt idx="281">
                  <c:v>199.04631838006512</c:v>
                </c:pt>
                <c:pt idx="282">
                  <c:v>199.02010945550683</c:v>
                </c:pt>
                <c:pt idx="283">
                  <c:v>198.99213764497131</c:v>
                </c:pt>
                <c:pt idx="284">
                  <c:v>198.96235498004586</c:v>
                </c:pt>
                <c:pt idx="285">
                  <c:v>198.93071569217409</c:v>
                </c:pt>
                <c:pt idx="286">
                  <c:v>198.8971762573068</c:v>
                </c:pt>
                <c:pt idx="287">
                  <c:v>198.8616954415788</c:v>
                </c:pt>
                <c:pt idx="288">
                  <c:v>198.82423434779213</c:v>
                </c:pt>
                <c:pt idx="289">
                  <c:v>198.78475646247213</c:v>
                </c:pt>
                <c:pt idx="290">
                  <c:v>198.74322770324486</c:v>
                </c:pt>
                <c:pt idx="291">
                  <c:v>198.6996164662763</c:v>
                </c:pt>
                <c:pt idx="292">
                  <c:v>198.65389367349917</c:v>
                </c:pt>
                <c:pt idx="293">
                  <c:v>198.6060328193486</c:v>
                </c:pt>
                <c:pt idx="294">
                  <c:v>198.55601001671869</c:v>
                </c:pt>
                <c:pt idx="295">
                  <c:v>198.50380404184813</c:v>
                </c:pt>
                <c:pt idx="296">
                  <c:v>198.44939637784205</c:v>
                </c:pt>
                <c:pt idx="297">
                  <c:v>198.39277125653408</c:v>
                </c:pt>
                <c:pt idx="298">
                  <c:v>198.33391569839767</c:v>
                </c:pt>
                <c:pt idx="299">
                  <c:v>198.27281955021493</c:v>
                </c:pt>
                <c:pt idx="300">
                  <c:v>198.20947552022199</c:v>
                </c:pt>
                <c:pt idx="301">
                  <c:v>198.14387921045392</c:v>
                </c:pt>
                <c:pt idx="302">
                  <c:v>198.0760291460212</c:v>
                </c:pt>
                <c:pt idx="303">
                  <c:v>198.00592680106649</c:v>
                </c:pt>
                <c:pt idx="304">
                  <c:v>197.93357662115636</c:v>
                </c:pt>
                <c:pt idx="305">
                  <c:v>197.8589860418835</c:v>
                </c:pt>
                <c:pt idx="306">
                  <c:v>197.78216550346878</c:v>
                </c:pt>
                <c:pt idx="307">
                  <c:v>197.70312846117181</c:v>
                </c:pt>
                <c:pt idx="308">
                  <c:v>197.62189139133827</c:v>
                </c:pt>
                <c:pt idx="309">
                  <c:v>197.53847379293154</c:v>
                </c:pt>
                <c:pt idx="310">
                  <c:v>197.45289818442308</c:v>
                </c:pt>
                <c:pt idx="311">
                  <c:v>197.36519009593275</c:v>
                </c:pt>
                <c:pt idx="312">
                  <c:v>197.27537805654049</c:v>
                </c:pt>
                <c:pt idx="313">
                  <c:v>197.18349357671087</c:v>
                </c:pt>
                <c:pt idx="314">
                  <c:v>197.0895711258018</c:v>
                </c:pt>
                <c:pt idx="315">
                  <c:v>196.99364810465096</c:v>
                </c:pt>
                <c:pt idx="316">
                  <c:v>196.8957648132612</c:v>
                </c:pt>
                <c:pt idx="317">
                  <c:v>196.79596441362975</c:v>
                </c:pt>
                <c:pt idx="318">
                  <c:v>196.69429288779969</c:v>
                </c:pt>
                <c:pt idx="319">
                  <c:v>196.59079899122298</c:v>
                </c:pt>
                <c:pt idx="320">
                  <c:v>196.48553420156466</c:v>
                </c:pt>
                <c:pt idx="321">
                  <c:v>196.37855266308912</c:v>
                </c:pt>
                <c:pt idx="322">
                  <c:v>196.26991112680213</c:v>
                </c:pt>
                <c:pt idx="323">
                  <c:v>196.15966888653409</c:v>
                </c:pt>
                <c:pt idx="324">
                  <c:v>196.04788771117785</c:v>
                </c:pt>
                <c:pt idx="325">
                  <c:v>195.93463177330773</c:v>
                </c:pt>
                <c:pt idx="326">
                  <c:v>195.81996757442769</c:v>
                </c:pt>
                <c:pt idx="327">
                  <c:v>195.70396386710351</c:v>
                </c:pt>
                <c:pt idx="328">
                  <c:v>195.58669157425652</c:v>
                </c:pt>
                <c:pt idx="329">
                  <c:v>195.46822370589635</c:v>
                </c:pt>
                <c:pt idx="330">
                  <c:v>195.34863527358752</c:v>
                </c:pt>
                <c:pt idx="331">
                  <c:v>195.22800320293962</c:v>
                </c:pt>
                <c:pt idx="332">
                  <c:v>195.10640624442613</c:v>
                </c:pt>
                <c:pt idx="333">
                  <c:v>194.98392488282539</c:v>
                </c:pt>
                <c:pt idx="334">
                  <c:v>194.86064124558413</c:v>
                </c:pt>
                <c:pt idx="335">
                  <c:v>194.73663901039367</c:v>
                </c:pt>
                <c:pt idx="336">
                  <c:v>194.61200331226368</c:v>
                </c:pt>
                <c:pt idx="337">
                  <c:v>194.48682065037178</c:v>
                </c:pt>
                <c:pt idx="338">
                  <c:v>194.36117879494844</c:v>
                </c:pt>
                <c:pt idx="339">
                  <c:v>194.23516669445152</c:v>
                </c:pt>
                <c:pt idx="340">
                  <c:v>194.1088743832606</c:v>
                </c:pt>
                <c:pt idx="341">
                  <c:v>193.98239289010854</c:v>
                </c:pt>
                <c:pt idx="342">
                  <c:v>193.85581414744865</c:v>
                </c:pt>
                <c:pt idx="343">
                  <c:v>193.72923090193009</c:v>
                </c:pt>
                <c:pt idx="344">
                  <c:v>193.60273662613798</c:v>
                </c:pt>
                <c:pt idx="345">
                  <c:v>193.47642543173095</c:v>
                </c:pt>
                <c:pt idx="346">
                  <c:v>193.35039198407759</c:v>
                </c:pt>
                <c:pt idx="347">
                  <c:v>193.22473141848832</c:v>
                </c:pt>
                <c:pt idx="348">
                  <c:v>193.09953925808921</c:v>
                </c:pt>
                <c:pt idx="349">
                  <c:v>192.97491133338752</c:v>
                </c:pt>
                <c:pt idx="350">
                  <c:v>192.85094370353792</c:v>
                </c:pt>
                <c:pt idx="351">
                  <c:v>192.72773257930282</c:v>
                </c:pt>
                <c:pt idx="352">
                  <c:v>192.60537424768265</c:v>
                </c:pt>
                <c:pt idx="353">
                  <c:v>192.48396499816556</c:v>
                </c:pt>
                <c:pt idx="354">
                  <c:v>316.61752597064208</c:v>
                </c:pt>
                <c:pt idx="355">
                  <c:v>317.86304223372622</c:v>
                </c:pt>
                <c:pt idx="356">
                  <c:v>29.134431512387323</c:v>
                </c:pt>
                <c:pt idx="357">
                  <c:v>192.24437848415499</c:v>
                </c:pt>
                <c:pt idx="358">
                  <c:v>192.12639316863573</c:v>
                </c:pt>
                <c:pt idx="359">
                  <c:v>192.00974069578214</c:v>
                </c:pt>
                <c:pt idx="360">
                  <c:v>191.89451631270236</c:v>
                </c:pt>
                <c:pt idx="361">
                  <c:v>191.78081485596064</c:v>
                </c:pt>
                <c:pt idx="362">
                  <c:v>191.66873068664884</c:v>
                </c:pt>
                <c:pt idx="363">
                  <c:v>191.5583576262467</c:v>
                </c:pt>
                <c:pt idx="364">
                  <c:v>191.44978889314785</c:v>
                </c:pt>
                <c:pt idx="365">
                  <c:v>191.3431170397277</c:v>
                </c:pt>
                <c:pt idx="366">
                  <c:v>191.23843388983505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9-4DAF-B387-C860C63D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10959"/>
        <c:axId val="1"/>
      </c:scatterChart>
      <c:valAx>
        <c:axId val="1701510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151095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Sunlight Dur. (min)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Calculations!$Z$1</c:f>
              <c:strCache>
                <c:ptCount val="1"/>
                <c:pt idx="0">
                  <c:v>Sunlight Duration (minutes)</c:v>
                </c:pt>
              </c:strCache>
            </c:strRef>
          </c:tx>
          <c:marker>
            <c:symbol val="none"/>
          </c:marker>
          <c:val>
            <c:numRef>
              <c:f>Calculations!$Z$2:$Z$368</c:f>
              <c:numCache>
                <c:formatCode>General</c:formatCode>
                <c:ptCount val="367"/>
                <c:pt idx="0">
                  <c:v>525.28926599905924</c:v>
                </c:pt>
                <c:pt idx="1">
                  <c:v>526.21723036499918</c:v>
                </c:pt>
                <c:pt idx="2">
                  <c:v>527.22283607826444</c:v>
                </c:pt>
                <c:pt idx="3">
                  <c:v>528.30504882443483</c:v>
                </c:pt>
                <c:pt idx="4">
                  <c:v>529.46276656035343</c:v>
                </c:pt>
                <c:pt idx="5">
                  <c:v>530.69482352210991</c:v>
                </c:pt>
                <c:pt idx="6">
                  <c:v>531.99999438054158</c:v>
                </c:pt>
                <c:pt idx="7">
                  <c:v>533.37699851546301</c:v>
                </c:pt>
                <c:pt idx="8">
                  <c:v>534.8245043800232</c:v>
                </c:pt>
                <c:pt idx="9">
                  <c:v>536.34113392699294</c:v>
                </c:pt>
                <c:pt idx="10">
                  <c:v>537.92546706953328</c:v>
                </c:pt>
                <c:pt idx="11">
                  <c:v>539.57604614992192</c:v>
                </c:pt>
                <c:pt idx="12">
                  <c:v>541.29138039085524</c:v>
                </c:pt>
                <c:pt idx="13">
                  <c:v>543.0699503054359</c:v>
                </c:pt>
                <c:pt idx="14">
                  <c:v>544.91021204333174</c:v>
                </c:pt>
                <c:pt idx="15">
                  <c:v>546.81060165236443</c:v>
                </c:pt>
                <c:pt idx="16">
                  <c:v>548.76953923647579</c:v>
                </c:pt>
                <c:pt idx="17">
                  <c:v>550.78543299294586</c:v>
                </c:pt>
                <c:pt idx="18">
                  <c:v>552.85668311346626</c:v>
                </c:pt>
                <c:pt idx="19">
                  <c:v>554.98168553571782</c:v>
                </c:pt>
                <c:pt idx="20">
                  <c:v>557.15883553391848</c:v>
                </c:pt>
                <c:pt idx="21">
                  <c:v>559.38653113861403</c:v>
                </c:pt>
                <c:pt idx="22">
                  <c:v>561.66317637787643</c:v>
                </c:pt>
                <c:pt idx="23">
                  <c:v>563.98718433378679</c:v>
                </c:pt>
                <c:pt idx="24">
                  <c:v>566.35698000970854</c:v>
                </c:pt>
                <c:pt idx="25">
                  <c:v>568.77100300542736</c:v>
                </c:pt>
                <c:pt idx="26">
                  <c:v>571.22770999876548</c:v>
                </c:pt>
                <c:pt idx="27">
                  <c:v>573.72557703352584</c:v>
                </c:pt>
                <c:pt idx="28">
                  <c:v>576.26310161492529</c:v>
                </c:pt>
                <c:pt idx="29">
                  <c:v>578.83880461482181</c:v>
                </c:pt>
                <c:pt idx="30">
                  <c:v>581.45123198996873</c:v>
                </c:pt>
                <c:pt idx="31">
                  <c:v>584.09895631748918</c:v>
                </c:pt>
                <c:pt idx="32">
                  <c:v>586.78057815249667</c:v>
                </c:pt>
                <c:pt idx="33">
                  <c:v>589.49472721347991</c:v>
                </c:pt>
                <c:pt idx="34">
                  <c:v>592.24006340158724</c:v>
                </c:pt>
                <c:pt idx="35">
                  <c:v>595.01527766044501</c:v>
                </c:pt>
                <c:pt idx="36">
                  <c:v>597.81909268351353</c:v>
                </c:pt>
                <c:pt idx="37">
                  <c:v>600.65026347616288</c:v>
                </c:pt>
                <c:pt idx="38">
                  <c:v>603.50757777991851</c:v>
                </c:pt>
                <c:pt idx="39">
                  <c:v>606.38985636652399</c:v>
                </c:pt>
                <c:pt idx="40">
                  <c:v>609.29595320927911</c:v>
                </c:pt>
                <c:pt idx="41">
                  <c:v>612.22475553930371</c:v>
                </c:pt>
                <c:pt idx="42">
                  <c:v>615.17518379428691</c:v>
                </c:pt>
                <c:pt idx="43">
                  <c:v>618.14619146700352</c:v>
                </c:pt>
                <c:pt idx="44">
                  <c:v>621.13676486092913</c:v>
                </c:pt>
                <c:pt idx="45">
                  <c:v>624.14592275997609</c:v>
                </c:pt>
                <c:pt idx="46">
                  <c:v>627.17271601913887</c:v>
                </c:pt>
                <c:pt idx="47">
                  <c:v>630.2162270826534</c:v>
                </c:pt>
                <c:pt idx="48">
                  <c:v>633.27556943592708</c:v>
                </c:pt>
                <c:pt idx="49">
                  <c:v>636.34988699734561</c:v>
                </c:pt>
                <c:pt idx="50">
                  <c:v>639.43835345555135</c:v>
                </c:pt>
                <c:pt idx="51">
                  <c:v>642.54017155770805</c:v>
                </c:pt>
                <c:pt idx="52">
                  <c:v>645.65457235389647</c:v>
                </c:pt>
                <c:pt idx="53">
                  <c:v>648.78081440225901</c:v>
                </c:pt>
                <c:pt idx="54">
                  <c:v>651.91818293963638</c:v>
                </c:pt>
                <c:pt idx="55">
                  <c:v>655.06598902170708</c:v>
                </c:pt>
                <c:pt idx="56">
                  <c:v>658.22356863661071</c:v>
                </c:pt>
                <c:pt idx="57">
                  <c:v>661.39028179560557</c:v>
                </c:pt>
                <c:pt idx="58">
                  <c:v>664.56551160414301</c:v>
                </c:pt>
                <c:pt idx="59">
                  <c:v>667.74866331635519</c:v>
                </c:pt>
                <c:pt idx="60">
                  <c:v>670.93916337573467</c:v>
                </c:pt>
                <c:pt idx="61">
                  <c:v>674.13645844459222</c:v>
                </c:pt>
                <c:pt idx="62">
                  <c:v>677.34001442451961</c:v>
                </c:pt>
                <c:pt idx="63">
                  <c:v>680.54931546999046</c:v>
                </c:pt>
                <c:pt idx="64">
                  <c:v>683.76386299682076</c:v>
                </c:pt>
                <c:pt idx="65">
                  <c:v>686.98317468734535</c:v>
                </c:pt>
                <c:pt idx="66">
                  <c:v>690.20678349352704</c:v>
                </c:pt>
                <c:pt idx="67">
                  <c:v>693.43423663947294</c:v>
                </c:pt>
                <c:pt idx="68">
                  <c:v>696.6650946243376</c:v>
                </c:pt>
                <c:pt idx="69">
                  <c:v>699.89893022666843</c:v>
                </c:pt>
                <c:pt idx="70">
                  <c:v>703.1353275109559</c:v>
                </c:pt>
                <c:pt idx="71">
                  <c:v>706.37388083710846</c:v>
                </c:pt>
                <c:pt idx="72">
                  <c:v>709.61419387342528</c:v>
                </c:pt>
                <c:pt idx="73">
                  <c:v>712.85587861354907</c:v>
                </c:pt>
                <c:pt idx="74">
                  <c:v>716.09855439775424</c:v>
                </c:pt>
                <c:pt idx="75">
                  <c:v>719.34184693889426</c:v>
                </c:pt>
                <c:pt idx="76">
                  <c:v>722.58538735326897</c:v>
                </c:pt>
                <c:pt idx="77">
                  <c:v>725.82881119646345</c:v>
                </c:pt>
                <c:pt idx="78">
                  <c:v>729.07175750441149</c:v>
                </c:pt>
                <c:pt idx="79">
                  <c:v>732.31386783967002</c:v>
                </c:pt>
                <c:pt idx="80">
                  <c:v>735.55478534294878</c:v>
                </c:pt>
                <c:pt idx="81">
                  <c:v>738.79415379000091</c:v>
                </c:pt>
                <c:pt idx="82">
                  <c:v>742.03161665373227</c:v>
                </c:pt>
                <c:pt idx="83">
                  <c:v>745.26681617171766</c:v>
                </c:pt>
                <c:pt idx="84">
                  <c:v>748.49939241892184</c:v>
                </c:pt>
                <c:pt idx="85">
                  <c:v>751.72898238586208</c:v>
                </c:pt>
                <c:pt idx="86">
                  <c:v>754.95521906209854</c:v>
                </c:pt>
                <c:pt idx="87">
                  <c:v>758.17773052519703</c:v>
                </c:pt>
                <c:pt idx="88">
                  <c:v>761.39613903527004</c:v>
                </c:pt>
                <c:pt idx="89">
                  <c:v>764.61006013522979</c:v>
                </c:pt>
                <c:pt idx="90">
                  <c:v>767.81910175702967</c:v>
                </c:pt>
                <c:pt idx="91">
                  <c:v>771.02286333412303</c:v>
                </c:pt>
                <c:pt idx="92">
                  <c:v>774.22093492049328</c:v>
                </c:pt>
                <c:pt idx="93">
                  <c:v>777.41289631673783</c:v>
                </c:pt>
                <c:pt idx="94">
                  <c:v>780.59831620370369</c:v>
                </c:pt>
                <c:pt idx="95">
                  <c:v>783.77675128423778</c:v>
                </c:pt>
                <c:pt idx="96">
                  <c:v>786.94774543389224</c:v>
                </c:pt>
                <c:pt idx="97">
                  <c:v>790.11082886130453</c:v>
                </c:pt>
                <c:pt idx="98">
                  <c:v>793.26551727930428</c:v>
                </c:pt>
                <c:pt idx="99">
                  <c:v>796.41131108777165</c:v>
                </c:pt>
                <c:pt idx="100">
                  <c:v>799.54769456946553</c:v>
                </c:pt>
                <c:pt idx="101">
                  <c:v>802.67413510026938</c:v>
                </c:pt>
                <c:pt idx="102">
                  <c:v>805.7900823752326</c:v>
                </c:pt>
                <c:pt idx="103">
                  <c:v>808.89496765218155</c:v>
                </c:pt>
                <c:pt idx="104">
                  <c:v>811.98820301476826</c:v>
                </c:pt>
                <c:pt idx="105">
                  <c:v>815.06918065676496</c:v>
                </c:pt>
                <c:pt idx="106">
                  <c:v>818.13727219003863</c:v>
                </c:pt>
                <c:pt idx="107">
                  <c:v>821.19182797838369</c:v>
                </c:pt>
                <c:pt idx="108">
                  <c:v>824.2321764998012</c:v>
                </c:pt>
                <c:pt idx="109">
                  <c:v>827.25762373999078</c:v>
                </c:pt>
                <c:pt idx="110">
                  <c:v>830.26745261990959</c:v>
                </c:pt>
                <c:pt idx="111">
                  <c:v>833.26092246057078</c:v>
                </c:pt>
                <c:pt idx="112">
                  <c:v>836.23726848825288</c:v>
                </c:pt>
                <c:pt idx="113">
                  <c:v>839.19570138376207</c:v>
                </c:pt>
                <c:pt idx="114">
                  <c:v>842.13540687930117</c:v>
                </c:pt>
                <c:pt idx="115">
                  <c:v>845.05554540676826</c:v>
                </c:pt>
                <c:pt idx="116">
                  <c:v>847.95525180155641</c:v>
                </c:pt>
                <c:pt idx="117">
                  <c:v>850.83363506602677</c:v>
                </c:pt>
                <c:pt idx="118">
                  <c:v>853.68977819687348</c:v>
                </c:pt>
                <c:pt idx="119">
                  <c:v>856.52273808091923</c:v>
                </c:pt>
                <c:pt idx="120">
                  <c:v>859.33154546390892</c:v>
                </c:pt>
                <c:pt idx="121">
                  <c:v>862.11520499684684</c:v>
                </c:pt>
                <c:pt idx="122">
                  <c:v>864.87269536473605</c:v>
                </c:pt>
                <c:pt idx="123">
                  <c:v>867.60296950240127</c:v>
                </c:pt>
                <c:pt idx="124">
                  <c:v>870.30495490217993</c:v>
                </c:pt>
                <c:pt idx="125">
                  <c:v>872.97755401830352</c:v>
                </c:pt>
                <c:pt idx="126">
                  <c:v>875.61964477256765</c:v>
                </c:pt>
                <c:pt idx="127">
                  <c:v>878.23008116594076</c:v>
                </c:pt>
                <c:pt idx="128">
                  <c:v>880.80769400054544</c:v>
                </c:pt>
                <c:pt idx="129">
                  <c:v>883.35129171626409</c:v>
                </c:pt>
                <c:pt idx="130">
                  <c:v>885.85966134593662</c:v>
                </c:pt>
                <c:pt idx="131">
                  <c:v>888.33156959285964</c:v>
                </c:pt>
                <c:pt idx="132">
                  <c:v>890.76576403390493</c:v>
                </c:pt>
                <c:pt idx="133">
                  <c:v>893.16097445112871</c:v>
                </c:pt>
                <c:pt idx="134">
                  <c:v>895.51591429431824</c:v>
                </c:pt>
                <c:pt idx="135">
                  <c:v>897.82928227627008</c:v>
                </c:pt>
                <c:pt idx="136">
                  <c:v>900.09976410204536</c:v>
                </c:pt>
                <c:pt idx="137">
                  <c:v>902.32603433269799</c:v>
                </c:pt>
                <c:pt idx="138">
                  <c:v>904.50675838328164</c:v>
                </c:pt>
                <c:pt idx="139">
                  <c:v>906.64059465403091</c:v>
                </c:pt>
                <c:pt idx="140">
                  <c:v>908.72619679278966</c:v>
                </c:pt>
                <c:pt idx="141">
                  <c:v>910.76221608576361</c:v>
                </c:pt>
                <c:pt idx="142">
                  <c:v>912.74730397273311</c:v>
                </c:pt>
                <c:pt idx="143">
                  <c:v>914.68011468173859</c:v>
                </c:pt>
                <c:pt idx="144">
                  <c:v>916.55930797718804</c:v>
                </c:pt>
                <c:pt idx="145">
                  <c:v>918.38355201427021</c:v>
                </c:pt>
                <c:pt idx="146">
                  <c:v>920.15152629126783</c:v>
                </c:pt>
                <c:pt idx="147">
                  <c:v>921.86192469038099</c:v>
                </c:pt>
                <c:pt idx="148">
                  <c:v>923.51345859637945</c:v>
                </c:pt>
                <c:pt idx="149">
                  <c:v>925.10486008131545</c:v>
                </c:pt>
                <c:pt idx="150">
                  <c:v>926.63488514244727</c:v>
                </c:pt>
                <c:pt idx="151">
                  <c:v>928.10231697939639</c:v>
                </c:pt>
                <c:pt idx="152">
                  <c:v>929.50596929560231</c:v>
                </c:pt>
                <c:pt idx="153">
                  <c:v>930.84468960822721</c:v>
                </c:pt>
                <c:pt idx="154">
                  <c:v>932.11736254979496</c:v>
                </c:pt>
                <c:pt idx="155">
                  <c:v>933.3229131441841</c:v>
                </c:pt>
                <c:pt idx="156">
                  <c:v>934.46031003895064</c:v>
                </c:pt>
                <c:pt idx="157">
                  <c:v>935.52856867558978</c:v>
                </c:pt>
                <c:pt idx="158">
                  <c:v>936.52675437900768</c:v>
                </c:pt>
                <c:pt idx="159">
                  <c:v>937.45398534736546</c:v>
                </c:pt>
                <c:pt idx="160">
                  <c:v>938.30943552353835</c:v>
                </c:pt>
                <c:pt idx="161">
                  <c:v>939.09233732969858</c:v>
                </c:pt>
                <c:pt idx="162">
                  <c:v>939.80198424691741</c:v>
                </c:pt>
                <c:pt idx="163">
                  <c:v>940.43773322239781</c:v>
                </c:pt>
                <c:pt idx="164">
                  <c:v>940.99900688773778</c:v>
                </c:pt>
                <c:pt idx="165">
                  <c:v>941.48529557263714</c:v>
                </c:pt>
                <c:pt idx="166">
                  <c:v>941.89615909972633</c:v>
                </c:pt>
                <c:pt idx="167">
                  <c:v>942.23122834750507</c:v>
                </c:pt>
                <c:pt idx="168">
                  <c:v>942.49020656997766</c:v>
                </c:pt>
                <c:pt idx="169">
                  <c:v>942.67287046321997</c:v>
                </c:pt>
                <c:pt idx="170">
                  <c:v>942.7790709709318</c:v>
                </c:pt>
                <c:pt idx="171">
                  <c:v>942.80873382292759</c:v>
                </c:pt>
                <c:pt idx="172">
                  <c:v>942.76185980251785</c:v>
                </c:pt>
                <c:pt idx="173">
                  <c:v>942.63852474075634</c:v>
                </c:pt>
                <c:pt idx="174">
                  <c:v>942.4388792376011</c:v>
                </c:pt>
                <c:pt idx="175">
                  <c:v>942.16314811209793</c:v>
                </c:pt>
                <c:pt idx="176">
                  <c:v>941.81162958573145</c:v>
                </c:pt>
                <c:pt idx="177">
                  <c:v>941.3846942050767</c:v>
                </c:pt>
                <c:pt idx="178">
                  <c:v>940.88278351177757</c:v>
                </c:pt>
                <c:pt idx="179">
                  <c:v>940.30640846968447</c:v>
                </c:pt>
                <c:pt idx="180">
                  <c:v>939.65614766067222</c:v>
                </c:pt>
                <c:pt idx="181">
                  <c:v>938.93264526216672</c:v>
                </c:pt>
                <c:pt idx="182">
                  <c:v>938.13660882080808</c:v>
                </c:pt>
                <c:pt idx="183">
                  <c:v>937.26880683786464</c:v>
                </c:pt>
                <c:pt idx="184">
                  <c:v>936.3300661830292</c:v>
                </c:pt>
                <c:pt idx="185">
                  <c:v>935.32126935406654</c:v>
                </c:pt>
                <c:pt idx="186">
                  <c:v>934.24335160038629</c:v>
                </c:pt>
                <c:pt idx="187">
                  <c:v>933.09729792907206</c:v>
                </c:pt>
                <c:pt idx="188">
                  <c:v>931.88414001216938</c:v>
                </c:pt>
                <c:pt idx="189">
                  <c:v>930.60495301398396</c:v>
                </c:pt>
                <c:pt idx="190">
                  <c:v>929.2608523571771</c:v>
                </c:pt>
                <c:pt idx="191">
                  <c:v>927.85299044600777</c:v>
                </c:pt>
                <c:pt idx="192">
                  <c:v>926.38255336468637</c:v>
                </c:pt>
                <c:pt idx="193">
                  <c:v>924.85075756824631</c:v>
                </c:pt>
                <c:pt idx="194">
                  <c:v>923.25884658252482</c:v>
                </c:pt>
                <c:pt idx="195">
                  <c:v>921.60808772909456</c:v>
                </c:pt>
                <c:pt idx="196">
                  <c:v>919.89976889004333</c:v>
                </c:pt>
                <c:pt idx="197">
                  <c:v>918.13519532642022</c:v>
                </c:pt>
                <c:pt idx="198">
                  <c:v>916.3156865632526</c:v>
                </c:pt>
                <c:pt idx="199">
                  <c:v>914.44257335271288</c:v>
                </c:pt>
                <c:pt idx="200">
                  <c:v>912.51719472611796</c:v>
                </c:pt>
                <c:pt idx="201">
                  <c:v>910.54089514402688</c:v>
                </c:pt>
                <c:pt idx="202">
                  <c:v>908.5150217527605</c:v>
                </c:pt>
                <c:pt idx="203">
                  <c:v>906.44092175439391</c:v>
                </c:pt>
                <c:pt idx="204">
                  <c:v>904.31993989618218</c:v>
                </c:pt>
                <c:pt idx="205">
                  <c:v>902.15341608431231</c:v>
                </c:pt>
                <c:pt idx="206">
                  <c:v>899.94268312576025</c:v>
                </c:pt>
                <c:pt idx="207">
                  <c:v>897.68906460108428</c:v>
                </c:pt>
                <c:pt idx="208">
                  <c:v>895.3938728700889</c:v>
                </c:pt>
                <c:pt idx="209">
                  <c:v>893.05840721122161</c:v>
                </c:pt>
                <c:pt idx="210">
                  <c:v>890.68395209497282</c:v>
                </c:pt>
                <c:pt idx="211">
                  <c:v>888.27177559063068</c:v>
                </c:pt>
                <c:pt idx="212">
                  <c:v>885.82312790514879</c:v>
                </c:pt>
                <c:pt idx="213">
                  <c:v>883.33924005214112</c:v>
                </c:pt>
                <c:pt idx="214">
                  <c:v>880.82132264866698</c:v>
                </c:pt>
                <c:pt idx="215">
                  <c:v>878.27056483673437</c:v>
                </c:pt>
                <c:pt idx="216">
                  <c:v>875.68813332625052</c:v>
                </c:pt>
                <c:pt idx="217">
                  <c:v>873.07517155559481</c:v>
                </c:pt>
                <c:pt idx="218">
                  <c:v>870.43279896585773</c:v>
                </c:pt>
                <c:pt idx="219">
                  <c:v>867.76211038445433</c:v>
                </c:pt>
                <c:pt idx="220">
                  <c:v>865.06417551352808</c:v>
                </c:pt>
                <c:pt idx="221">
                  <c:v>862.34003851869807</c:v>
                </c:pt>
                <c:pt idx="222">
                  <c:v>859.59071771327297</c:v>
                </c:pt>
                <c:pt idx="223">
                  <c:v>856.81720533323858</c:v>
                </c:pt>
                <c:pt idx="224">
                  <c:v>854.02046739821412</c:v>
                </c:pt>
                <c:pt idx="225">
                  <c:v>851.2014436535186</c:v>
                </c:pt>
                <c:pt idx="226">
                  <c:v>848.36104758873171</c:v>
                </c:pt>
                <c:pt idx="227">
                  <c:v>845.50016652798467</c:v>
                </c:pt>
                <c:pt idx="228">
                  <c:v>842.61966178738419</c:v>
                </c:pt>
                <c:pt idx="229">
                  <c:v>839.72036889525452</c:v>
                </c:pt>
                <c:pt idx="230">
                  <c:v>836.80309787075453</c:v>
                </c:pt>
                <c:pt idx="231">
                  <c:v>833.86863355667231</c:v>
                </c:pt>
                <c:pt idx="232">
                  <c:v>830.91773600250178</c:v>
                </c:pt>
                <c:pt idx="233">
                  <c:v>827.95114089388369</c:v>
                </c:pt>
                <c:pt idx="234">
                  <c:v>824.96956002472803</c:v>
                </c:pt>
                <c:pt idx="235">
                  <c:v>821.97368180857643</c:v>
                </c:pt>
                <c:pt idx="236">
                  <c:v>818.96417182591279</c:v>
                </c:pt>
                <c:pt idx="237">
                  <c:v>815.94167340426623</c:v>
                </c:pt>
                <c:pt idx="238">
                  <c:v>812.90680822821128</c:v>
                </c:pt>
                <c:pt idx="239">
                  <c:v>809.86017697659133</c:v>
                </c:pt>
                <c:pt idx="240">
                  <c:v>806.80235998430749</c:v>
                </c:pt>
                <c:pt idx="241">
                  <c:v>803.73391792642872</c:v>
                </c:pt>
                <c:pt idx="242">
                  <c:v>800.65539252234271</c:v>
                </c:pt>
                <c:pt idx="243">
                  <c:v>797.56730725801458</c:v>
                </c:pt>
                <c:pt idx="244">
                  <c:v>794.47016812447157</c:v>
                </c:pt>
                <c:pt idx="245">
                  <c:v>791.36446437088398</c:v>
                </c:pt>
                <c:pt idx="246">
                  <c:v>788.25066927066223</c:v>
                </c:pt>
                <c:pt idx="247">
                  <c:v>785.12924089926241</c:v>
                </c:pt>
                <c:pt idx="248">
                  <c:v>782.00062292248549</c:v>
                </c:pt>
                <c:pt idx="249">
                  <c:v>778.86524539409925</c:v>
                </c:pt>
                <c:pt idx="250">
                  <c:v>775.72352556197711</c:v>
                </c:pt>
                <c:pt idx="251">
                  <c:v>772.57586868177441</c:v>
                </c:pt>
                <c:pt idx="252">
                  <c:v>769.42266883755519</c:v>
                </c:pt>
                <c:pt idx="253">
                  <c:v>766.26430976863389</c:v>
                </c:pt>
                <c:pt idx="254">
                  <c:v>763.10116570227797</c:v>
                </c:pt>
                <c:pt idx="255">
                  <c:v>759.93360219174326</c:v>
                </c:pt>
                <c:pt idx="256">
                  <c:v>756.76197695931785</c:v>
                </c:pt>
                <c:pt idx="257">
                  <c:v>753.58664074424496</c:v>
                </c:pt>
                <c:pt idx="258">
                  <c:v>750.4079381551694</c:v>
                </c:pt>
                <c:pt idx="259">
                  <c:v>747.2262085271775</c:v>
                </c:pt>
                <c:pt idx="260">
                  <c:v>744.04178678321341</c:v>
                </c:pt>
                <c:pt idx="261">
                  <c:v>740.85500429998649</c:v>
                </c:pt>
                <c:pt idx="262">
                  <c:v>737.66618977830569</c:v>
                </c:pt>
                <c:pt idx="263">
                  <c:v>734.4756701179698</c:v>
                </c:pt>
                <c:pt idx="264">
                  <c:v>731.28377129730427</c:v>
                </c:pt>
                <c:pt idx="265">
                  <c:v>728.09081925737428</c:v>
                </c:pt>
                <c:pt idx="266">
                  <c:v>724.89714079113094</c:v>
                </c:pt>
                <c:pt idx="267">
                  <c:v>721.70306443750542</c:v>
                </c:pt>
                <c:pt idx="268">
                  <c:v>718.50892138057782</c:v>
                </c:pt>
                <c:pt idx="269">
                  <c:v>715.31504635400245</c:v>
                </c:pt>
                <c:pt idx="270">
                  <c:v>712.12177855072491</c:v>
                </c:pt>
                <c:pt idx="271">
                  <c:v>708.92946253801574</c:v>
                </c:pt>
                <c:pt idx="272">
                  <c:v>705.7384491779311</c:v>
                </c:pt>
                <c:pt idx="273">
                  <c:v>702.54909655304823</c:v>
                </c:pt>
                <c:pt idx="274">
                  <c:v>699.36177089754392</c:v>
                </c:pt>
                <c:pt idx="275">
                  <c:v>696.17684753331548</c:v>
                </c:pt>
                <c:pt idx="276">
                  <c:v>692.99471181105014</c:v>
                </c:pt>
                <c:pt idx="277">
                  <c:v>689.81576005580405</c:v>
                </c:pt>
                <c:pt idx="278">
                  <c:v>686.64040051684015</c:v>
                </c:pt>
                <c:pt idx="279">
                  <c:v>683.46905432106837</c:v>
                </c:pt>
                <c:pt idx="280">
                  <c:v>680.30215642955056</c:v>
                </c:pt>
                <c:pt idx="281">
                  <c:v>677.14015659630786</c:v>
                </c:pt>
                <c:pt idx="282">
                  <c:v>673.98352032848629</c:v>
                </c:pt>
                <c:pt idx="283">
                  <c:v>670.83272984688665</c:v>
                </c:pt>
                <c:pt idx="284">
                  <c:v>667.68828504565624</c:v>
                </c:pt>
                <c:pt idx="285">
                  <c:v>664.55070444967168</c:v>
                </c:pt>
                <c:pt idx="286">
                  <c:v>661.42052616818592</c:v>
                </c:pt>
                <c:pt idx="287">
                  <c:v>658.29830884282353</c:v>
                </c:pt>
                <c:pt idx="288">
                  <c:v>655.18463258802512</c:v>
                </c:pt>
                <c:pt idx="289">
                  <c:v>652.08009992173277</c:v>
                </c:pt>
                <c:pt idx="290">
                  <c:v>648.98533668377877</c:v>
                </c:pt>
                <c:pt idx="291">
                  <c:v>645.90099293945741</c:v>
                </c:pt>
                <c:pt idx="292">
                  <c:v>642.82774386509482</c:v>
                </c:pt>
                <c:pt idx="293">
                  <c:v>639.7662906126227</c:v>
                </c:pt>
                <c:pt idx="294">
                  <c:v>636.71736114947271</c:v>
                </c:pt>
                <c:pt idx="295">
                  <c:v>633.68171107009277</c:v>
                </c:pt>
                <c:pt idx="296">
                  <c:v>630.66012437498796</c:v>
                </c:pt>
                <c:pt idx="297">
                  <c:v>627.65341421281425</c:v>
                </c:pt>
                <c:pt idx="298">
                  <c:v>624.66242358095678</c:v>
                </c:pt>
                <c:pt idx="299">
                  <c:v>621.68802597948434</c:v>
                </c:pt>
                <c:pt idx="300">
                  <c:v>618.73112601313778</c:v>
                </c:pt>
                <c:pt idx="301">
                  <c:v>615.79265993591605</c:v>
                </c:pt>
                <c:pt idx="302">
                  <c:v>612.87359613207354</c:v>
                </c:pt>
                <c:pt idx="303">
                  <c:v>609.97493552759556</c:v>
                </c:pt>
                <c:pt idx="304">
                  <c:v>607.0977119254261</c:v>
                </c:pt>
                <c:pt idx="305">
                  <c:v>604.24299225792447</c:v>
                </c:pt>
                <c:pt idx="306">
                  <c:v>601.41187674942762</c:v>
                </c:pt>
                <c:pt idx="307">
                  <c:v>598.60549898182398</c:v>
                </c:pt>
                <c:pt idx="308">
                  <c:v>595.82502585579732</c:v>
                </c:pt>
                <c:pt idx="309">
                  <c:v>593.07165744018312</c:v>
                </c:pt>
                <c:pt idx="310">
                  <c:v>590.34662670200578</c:v>
                </c:pt>
                <c:pt idx="311">
                  <c:v>587.6511991094693</c:v>
                </c:pt>
                <c:pt idx="312">
                  <c:v>584.98667210040628</c:v>
                </c:pt>
                <c:pt idx="313">
                  <c:v>582.35437440869487</c:v>
                </c:pt>
                <c:pt idx="314">
                  <c:v>579.75566524128158</c:v>
                </c:pt>
                <c:pt idx="315">
                  <c:v>577.19193329877692</c:v>
                </c:pt>
                <c:pt idx="316">
                  <c:v>574.66459563287708</c:v>
                </c:pt>
                <c:pt idx="317">
                  <c:v>572.17509633421935</c:v>
                </c:pt>
                <c:pt idx="318">
                  <c:v>569.72490504498182</c:v>
                </c:pt>
                <c:pt idx="319">
                  <c:v>567.31551529093076</c:v>
                </c:pt>
                <c:pt idx="320">
                  <c:v>564.94844262857669</c:v>
                </c:pt>
                <c:pt idx="321">
                  <c:v>562.62522260372918</c:v>
                </c:pt>
                <c:pt idx="322">
                  <c:v>560.34740851899426</c:v>
                </c:pt>
                <c:pt idx="323">
                  <c:v>558.11656900850653</c:v>
                </c:pt>
                <c:pt idx="324">
                  <c:v>555.93428541962351</c:v>
                </c:pt>
                <c:pt idx="325">
                  <c:v>553.80214900260796</c:v>
                </c:pt>
                <c:pt idx="326">
                  <c:v>551.72175791060999</c:v>
                </c:pt>
                <c:pt idx="327">
                  <c:v>549.69471401394867</c:v>
                </c:pt>
                <c:pt idx="328">
                  <c:v>547.722619534253</c:v>
                </c:pt>
                <c:pt idx="329">
                  <c:v>545.80707350569241</c:v>
                </c:pt>
                <c:pt idx="330">
                  <c:v>543.94966807245362</c:v>
                </c:pt>
                <c:pt idx="331">
                  <c:v>542.15198463327897</c:v>
                </c:pt>
                <c:pt idx="332">
                  <c:v>540.41558984591734</c:v>
                </c:pt>
                <c:pt idx="333">
                  <c:v>538.74203150613778</c:v>
                </c:pt>
                <c:pt idx="334">
                  <c:v>537.13283431789193</c:v>
                </c:pt>
                <c:pt idx="335">
                  <c:v>535.58949557302674</c:v>
                </c:pt>
                <c:pt idx="336">
                  <c:v>534.11348076074171</c:v>
                </c:pt>
                <c:pt idx="337">
                  <c:v>532.70621912874492</c:v>
                </c:pt>
                <c:pt idx="338">
                  <c:v>531.36909921952747</c:v>
                </c:pt>
                <c:pt idx="339">
                  <c:v>530.10346440669889</c:v>
                </c:pt>
                <c:pt idx="340">
                  <c:v>528.91060845753123</c:v>
                </c:pt>
                <c:pt idx="341">
                  <c:v>527.79177114885658</c:v>
                </c:pt>
                <c:pt idx="342">
                  <c:v>526.74813396434183</c:v>
                </c:pt>
                <c:pt idx="343">
                  <c:v>525.78081590158672</c:v>
                </c:pt>
                <c:pt idx="344">
                  <c:v>524.8908694178067</c:v>
                </c:pt>
                <c:pt idx="345">
                  <c:v>524.07927654276784</c:v>
                </c:pt>
                <c:pt idx="346">
                  <c:v>523.3469451872221</c:v>
                </c:pt>
                <c:pt idx="347">
                  <c:v>522.6947056744458</c:v>
                </c:pt>
                <c:pt idx="348">
                  <c:v>522.12330752132232</c:v>
                </c:pt>
                <c:pt idx="349">
                  <c:v>521.63341649413644</c:v>
                </c:pt>
                <c:pt idx="350">
                  <c:v>521.22561196243794</c:v>
                </c:pt>
                <c:pt idx="351">
                  <c:v>520.90038457237256</c:v>
                </c:pt>
                <c:pt idx="352">
                  <c:v>520.65813425853435</c:v>
                </c:pt>
                <c:pt idx="353">
                  <c:v>520.49916861082443</c:v>
                </c:pt>
                <c:pt idx="354">
                  <c:v>520.4169254992172</c:v>
                </c:pt>
                <c:pt idx="355">
                  <c:v>520.41692665521202</c:v>
                </c:pt>
                <c:pt idx="356">
                  <c:v>520.45098808919397</c:v>
                </c:pt>
                <c:pt idx="357">
                  <c:v>520.43185274257837</c:v>
                </c:pt>
                <c:pt idx="358">
                  <c:v>520.52364650262462</c:v>
                </c:pt>
                <c:pt idx="359">
                  <c:v>520.69901228467143</c:v>
                </c:pt>
                <c:pt idx="360">
                  <c:v>520.95778466869842</c:v>
                </c:pt>
                <c:pt idx="361">
                  <c:v>521.29970409476175</c:v>
                </c:pt>
                <c:pt idx="362">
                  <c:v>521.72441792154734</c:v>
                </c:pt>
                <c:pt idx="363">
                  <c:v>522.23148185991954</c:v>
                </c:pt>
                <c:pt idx="364">
                  <c:v>522.82036176941756</c:v>
                </c:pt>
                <c:pt idx="365">
                  <c:v>523.49043580275122</c:v>
                </c:pt>
                <c:pt idx="366">
                  <c:v>524.24099688062768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3-4548-8012-93F9104F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511791"/>
        <c:axId val="1"/>
      </c:lineChart>
      <c:catAx>
        <c:axId val="170151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4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1511791"/>
        <c:crosses val="autoZero"/>
        <c:crossBetween val="between"/>
        <c:majorUnit val="20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91362126245848"/>
          <c:y val="4.5454545454545456E-2"/>
          <c:w val="0.6013289036544851"/>
          <c:h val="0.759090909090909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Calculations!$X$1</c:f>
              <c:strCache>
                <c:ptCount val="1"/>
                <c:pt idx="0">
                  <c:v>Sunrise Time (LST)</c:v>
                </c:pt>
              </c:strCache>
            </c:strRef>
          </c:tx>
          <c:marker>
            <c:symbol val="none"/>
          </c:marker>
          <c:val>
            <c:numRef>
              <c:f>Calculations!$X$2:$X$368</c:f>
              <c:numCache>
                <c:formatCode>h:mm:ss;@</c:formatCode>
                <c:ptCount val="367"/>
                <c:pt idx="0">
                  <c:v>0.28620910945154726</c:v>
                </c:pt>
                <c:pt idx="1">
                  <c:v>0.28621107492559816</c:v>
                </c:pt>
                <c:pt idx="2">
                  <c:v>0.28618205985784234</c:v>
                </c:pt>
                <c:pt idx="3">
                  <c:v>0.28612208366053976</c:v>
                </c:pt>
                <c:pt idx="4">
                  <c:v>0.28603119681287237</c:v>
                </c:pt>
                <c:pt idx="5">
                  <c:v>0.28590947997980548</c:v>
                </c:pt>
                <c:pt idx="6">
                  <c:v>0.28575704305927874</c:v>
                </c:pt>
                <c:pt idx="7">
                  <c:v>0.28557402416660738</c:v>
                </c:pt>
                <c:pt idx="8">
                  <c:v>0.28536058856500829</c:v>
                </c:pt>
                <c:pt idx="9">
                  <c:v>0.28511692755108836</c:v>
                </c:pt>
                <c:pt idx="10">
                  <c:v>0.28484325730396842</c:v>
                </c:pt>
                <c:pt idx="11">
                  <c:v>0.28453981770647424</c:v>
                </c:pt>
                <c:pt idx="12">
                  <c:v>0.28420687114651411</c:v>
                </c:pt>
                <c:pt idx="13">
                  <c:v>0.28384470130634615</c:v>
                </c:pt>
                <c:pt idx="14">
                  <c:v>0.28345361194704227</c:v>
                </c:pt>
                <c:pt idx="15">
                  <c:v>0.28303392569493302</c:v>
                </c:pt>
                <c:pt idx="16">
                  <c:v>0.28258598283632724</c:v>
                </c:pt>
                <c:pt idx="17">
                  <c:v>0.28211014012623009</c:v>
                </c:pt>
                <c:pt idx="18">
                  <c:v>0.2816067696162588</c:v>
                </c:pt>
                <c:pt idx="19">
                  <c:v>0.28107625750635745</c:v>
                </c:pt>
                <c:pt idx="20">
                  <c:v>0.28051900302436605</c:v>
                </c:pt>
                <c:pt idx="21">
                  <c:v>0.27993541733695243</c:v>
                </c:pt>
                <c:pt idx="22">
                  <c:v>0.27932592249486615</c:v>
                </c:pt>
                <c:pt idx="23">
                  <c:v>0.2786909504149519</c:v>
                </c:pt>
                <c:pt idx="24">
                  <c:v>0.2780309419008864</c:v>
                </c:pt>
                <c:pt idx="25">
                  <c:v>0.27734634570413508</c:v>
                </c:pt>
                <c:pt idx="26">
                  <c:v>0.27663761762618067</c:v>
                </c:pt>
                <c:pt idx="27">
                  <c:v>0.27590521966270515</c:v>
                </c:pt>
                <c:pt idx="28">
                  <c:v>0.27514961919004166</c:v>
                </c:pt>
                <c:pt idx="29">
                  <c:v>0.27437128819387246</c:v>
                </c:pt>
                <c:pt idx="30">
                  <c:v>0.27357070253989618</c:v>
                </c:pt>
                <c:pt idx="31">
                  <c:v>0.27274834128591707</c:v>
                </c:pt>
                <c:pt idx="32">
                  <c:v>0.27190468603459911</c:v>
                </c:pt>
                <c:pt idx="33">
                  <c:v>0.27104022032595826</c:v>
                </c:pt>
                <c:pt idx="34">
                  <c:v>0.27015542906851031</c:v>
                </c:pt>
                <c:pt idx="35">
                  <c:v>0.26925079800787655</c:v>
                </c:pt>
                <c:pt idx="36">
                  <c:v>0.26832681323154883</c:v>
                </c:pt>
                <c:pt idx="37">
                  <c:v>0.26738396070848763</c:v>
                </c:pt>
                <c:pt idx="38">
                  <c:v>0.26642272586215565</c:v>
                </c:pt>
                <c:pt idx="39">
                  <c:v>0.26544359317554539</c:v>
                </c:pt>
                <c:pt idx="40">
                  <c:v>0.26444704582683654</c:v>
                </c:pt>
                <c:pt idx="41">
                  <c:v>0.26343356535426043</c:v>
                </c:pt>
                <c:pt idx="42">
                  <c:v>0.2624036313487853</c:v>
                </c:pt>
                <c:pt idx="43">
                  <c:v>0.26135772117333517</c:v>
                </c:pt>
                <c:pt idx="44">
                  <c:v>0.26029630970721895</c:v>
                </c:pt>
                <c:pt idx="45">
                  <c:v>0.25921986911455669</c:v>
                </c:pt>
                <c:pt idx="46">
                  <c:v>0.25812886863554058</c:v>
                </c:pt>
                <c:pt idx="47">
                  <c:v>0.25702377439941998</c:v>
                </c:pt>
                <c:pt idx="48">
                  <c:v>0.25590504925818802</c:v>
                </c:pt>
                <c:pt idx="49">
                  <c:v>0.25477315263996553</c:v>
                </c:pt>
                <c:pt idx="50">
                  <c:v>0.25362854042123167</c:v>
                </c:pt>
                <c:pt idx="51">
                  <c:v>0.25247166481702288</c:v>
                </c:pt>
                <c:pt idx="52">
                  <c:v>0.25130297428831527</c:v>
                </c:pt>
                <c:pt idx="53">
                  <c:v>0.25012291346594417</c:v>
                </c:pt>
                <c:pt idx="54">
                  <c:v>0.24893192309030859</c:v>
                </c:pt>
                <c:pt idx="55">
                  <c:v>0.24773043996631827</c:v>
                </c:pt>
                <c:pt idx="56">
                  <c:v>0.24651889693299209</c:v>
                </c:pt>
                <c:pt idx="57">
                  <c:v>0.245297722847206</c:v>
                </c:pt>
                <c:pt idx="58">
                  <c:v>0.2440673425810824</c:v>
                </c:pt>
                <c:pt idx="59">
                  <c:v>0.24282817703259088</c:v>
                </c:pt>
                <c:pt idx="60">
                  <c:v>0.24158064314893551</c:v>
                </c:pt>
                <c:pt idx="61">
                  <c:v>0.24032515396230433</c:v>
                </c:pt>
                <c:pt idx="62">
                  <c:v>0.2390621186376195</c:v>
                </c:pt>
                <c:pt idx="63">
                  <c:v>0.2377919425318849</c:v>
                </c:pt>
                <c:pt idx="64">
                  <c:v>0.23651502726481605</c:v>
                </c:pt>
                <c:pt idx="65">
                  <c:v>0.23523177080030105</c:v>
                </c:pt>
                <c:pt idx="66">
                  <c:v>0.23394256753842552</c:v>
                </c:pt>
                <c:pt idx="67">
                  <c:v>0.23264780841761129</c:v>
                </c:pt>
                <c:pt idx="68">
                  <c:v>0.23134788102655088</c:v>
                </c:pt>
                <c:pt idx="69">
                  <c:v>0.23004316972550751</c:v>
                </c:pt>
                <c:pt idx="70">
                  <c:v>0.22873405577661035</c:v>
                </c:pt>
                <c:pt idx="71">
                  <c:v>0.22742091748272017</c:v>
                </c:pt>
                <c:pt idx="72">
                  <c:v>0.22610413033443505</c:v>
                </c:pt>
                <c:pt idx="73">
                  <c:v>0.22478406716478977</c:v>
                </c:pt>
                <c:pt idx="74">
                  <c:v>0.22346109831119002</c:v>
                </c:pt>
                <c:pt idx="75">
                  <c:v>0.22213559178408826</c:v>
                </c:pt>
                <c:pt idx="76">
                  <c:v>0.22080791344188155</c:v>
                </c:pt>
                <c:pt idx="77">
                  <c:v>0.21947842717155805</c:v>
                </c:pt>
                <c:pt idx="78">
                  <c:v>0.21814749507448894</c:v>
                </c:pt>
                <c:pt idx="79">
                  <c:v>0.21681547765684361</c:v>
                </c:pt>
                <c:pt idx="80">
                  <c:v>0.21548273402404744</c:v>
                </c:pt>
                <c:pt idx="81">
                  <c:v>0.21414962207865179</c:v>
                </c:pt>
                <c:pt idx="82">
                  <c:v>0.21281649872106717</c:v>
                </c:pt>
                <c:pt idx="83">
                  <c:v>0.21148372005245739</c:v>
                </c:pt>
                <c:pt idx="84">
                  <c:v>0.21015164157924349</c:v>
                </c:pt>
                <c:pt idx="85">
                  <c:v>0.20882061841848032</c:v>
                </c:pt>
                <c:pt idx="86">
                  <c:v>0.20749100550350891</c:v>
                </c:pt>
                <c:pt idx="87">
                  <c:v>0.20616315778919075</c:v>
                </c:pt>
                <c:pt idx="88">
                  <c:v>0.20483743045605074</c:v>
                </c:pt>
                <c:pt idx="89">
                  <c:v>0.20351417911266093</c:v>
                </c:pt>
                <c:pt idx="90">
                  <c:v>0.20219375999555625</c:v>
                </c:pt>
                <c:pt idx="91">
                  <c:v>0.20087653016601786</c:v>
                </c:pt>
                <c:pt idx="92">
                  <c:v>0.19956284770303501</c:v>
                </c:pt>
                <c:pt idx="93">
                  <c:v>0.1982530718917373</c:v>
                </c:pt>
                <c:pt idx="94">
                  <c:v>0.19694756340662131</c:v>
                </c:pt>
                <c:pt idx="95">
                  <c:v>0.19564668448890529</c:v>
                </c:pt>
                <c:pt idx="96">
                  <c:v>0.1943507991172829</c:v>
                </c:pt>
                <c:pt idx="97">
                  <c:v>0.19306027317143928</c:v>
                </c:pt>
                <c:pt idx="98">
                  <c:v>0.19177547458761263</c:v>
                </c:pt>
                <c:pt idx="99">
                  <c:v>0.19049677350554783</c:v>
                </c:pt>
                <c:pt idx="100">
                  <c:v>0.18922454240616865</c:v>
                </c:pt>
                <c:pt idx="101">
                  <c:v>0.18795915623926115</c:v>
                </c:pt>
                <c:pt idx="102">
                  <c:v>0.1867009925405512</c:v>
                </c:pt>
                <c:pt idx="103">
                  <c:v>0.18545043153746382</c:v>
                </c:pt>
                <c:pt idx="104">
                  <c:v>0.1842078562428765</c:v>
                </c:pt>
                <c:pt idx="105">
                  <c:v>0.18297365253627215</c:v>
                </c:pt>
                <c:pt idx="106">
                  <c:v>0.18174820923151175</c:v>
                </c:pt>
                <c:pt idx="107">
                  <c:v>0.18053191813061456</c:v>
                </c:pt>
                <c:pt idx="108">
                  <c:v>0.17932517406284101</c:v>
                </c:pt>
                <c:pt idx="109">
                  <c:v>0.17812837490836661</c:v>
                </c:pt>
                <c:pt idx="110">
                  <c:v>0.17694192160586533</c:v>
                </c:pt>
                <c:pt idx="111">
                  <c:v>0.17576621814326515</c:v>
                </c:pt>
                <c:pt idx="112">
                  <c:v>0.17460167153099368</c:v>
                </c:pt>
                <c:pt idx="113">
                  <c:v>0.17344869175691499</c:v>
                </c:pt>
                <c:pt idx="114">
                  <c:v>0.17230769172225002</c:v>
                </c:pt>
                <c:pt idx="115">
                  <c:v>0.17117908715772265</c:v>
                </c:pt>
                <c:pt idx="116">
                  <c:v>0.17006329651912971</c:v>
                </c:pt>
                <c:pt idx="117">
                  <c:v>0.16896074086154853</c:v>
                </c:pt>
                <c:pt idx="118">
                  <c:v>0.16787184369141669</c:v>
                </c:pt>
                <c:pt idx="119">
                  <c:v>0.16679703079564209</c:v>
                </c:pt>
                <c:pt idx="120">
                  <c:v>0.16573673004692915</c:v>
                </c:pt>
                <c:pt idx="121">
                  <c:v>0.16469137118454197</c:v>
                </c:pt>
                <c:pt idx="122">
                  <c:v>0.16366138556964238</c:v>
                </c:pt>
                <c:pt idx="123">
                  <c:v>0.16264720591442761</c:v>
                </c:pt>
                <c:pt idx="124">
                  <c:v>0.16164926598426865</c:v>
                </c:pt>
                <c:pt idx="125">
                  <c:v>0.16066800027205702</c:v>
                </c:pt>
                <c:pt idx="126">
                  <c:v>0.1597038436440496</c:v>
                </c:pt>
                <c:pt idx="127">
                  <c:v>0.15875723095649261</c:v>
                </c:pt>
                <c:pt idx="128">
                  <c:v>0.15782859664237503</c:v>
                </c:pt>
                <c:pt idx="129">
                  <c:v>0.15691837426772814</c:v>
                </c:pt>
                <c:pt idx="130">
                  <c:v>0.15602699605696996</c:v>
                </c:pt>
                <c:pt idx="131">
                  <c:v>0.1551548923868766</c:v>
                </c:pt>
                <c:pt idx="132">
                  <c:v>0.15430249124887346</c:v>
                </c:pt>
                <c:pt idx="133">
                  <c:v>0.15347021767947669</c:v>
                </c:pt>
                <c:pt idx="134">
                  <c:v>0.15265849315883717</c:v>
                </c:pt>
                <c:pt idx="135">
                  <c:v>0.15186773497752462</c:v>
                </c:pt>
                <c:pt idx="136">
                  <c:v>0.15109835557185927</c:v>
                </c:pt>
                <c:pt idx="137">
                  <c:v>0.15035076182830517</c:v>
                </c:pt>
                <c:pt idx="138">
                  <c:v>0.14962535435764568</c:v>
                </c:pt>
                <c:pt idx="139">
                  <c:v>0.14892252673992437</c:v>
                </c:pt>
                <c:pt idx="140">
                  <c:v>0.14824266474137196</c:v>
                </c:pt>
                <c:pt idx="141">
                  <c:v>0.14758614550483118</c:v>
                </c:pt>
                <c:pt idx="142">
                  <c:v>0.14695333671546187</c:v>
                </c:pt>
                <c:pt idx="143">
                  <c:v>0.14634459574383676</c:v>
                </c:pt>
                <c:pt idx="144">
                  <c:v>0.14576026876884643</c:v>
                </c:pt>
                <c:pt idx="145">
                  <c:v>0.14520068988313939</c:v>
                </c:pt>
                <c:pt idx="146">
                  <c:v>0.14466618018419813</c:v>
                </c:pt>
                <c:pt idx="147">
                  <c:v>0.14415704685443032</c:v>
                </c:pt>
                <c:pt idx="148">
                  <c:v>0.14367358223403387</c:v>
                </c:pt>
                <c:pt idx="149">
                  <c:v>0.14321606289069372</c:v>
                </c:pt>
                <c:pt idx="150">
                  <c:v>0.14278474869048113</c:v>
                </c:pt>
                <c:pt idx="151">
                  <c:v>0.14237988187463912</c:v>
                </c:pt>
                <c:pt idx="152">
                  <c:v>0.14200168614720043</c:v>
                </c:pt>
                <c:pt idx="153">
                  <c:v>0.1416503657786293</c:v>
                </c:pt>
                <c:pt idx="154">
                  <c:v>0.14132610473090967</c:v>
                </c:pt>
                <c:pt idx="155">
                  <c:v>0.14102906580965885</c:v>
                </c:pt>
                <c:pt idx="156">
                  <c:v>0.14075938984899952</c:v>
                </c:pt>
                <c:pt idx="157">
                  <c:v>0.14051719493499201</c:v>
                </c:pt>
                <c:pt idx="158">
                  <c:v>0.14030257567346704</c:v>
                </c:pt>
                <c:pt idx="159">
                  <c:v>0.14011560250808167</c:v>
                </c:pt>
                <c:pt idx="160">
                  <c:v>0.13995632109432671</c:v>
                </c:pt>
                <c:pt idx="161">
                  <c:v>0.13982475173507242</c:v>
                </c:pt>
                <c:pt idx="162">
                  <c:v>0.13972088888303311</c:v>
                </c:pt>
                <c:pt idx="163">
                  <c:v>0.13964470071524618</c:v>
                </c:pt>
                <c:pt idx="164">
                  <c:v>0.13959612878433419</c:v>
                </c:pt>
                <c:pt idx="165">
                  <c:v>0.13957508775091029</c:v>
                </c:pt>
                <c:pt idx="166">
                  <c:v>0.1395814652010309</c:v>
                </c:pt>
                <c:pt idx="167">
                  <c:v>0.139615121552076</c:v>
                </c:pt>
                <c:pt idx="168">
                  <c:v>0.13967589004988371</c:v>
                </c:pt>
                <c:pt idx="169">
                  <c:v>0.13976357685933943</c:v>
                </c:pt>
                <c:pt idx="170">
                  <c:v>0.13987796124997767</c:v>
                </c:pt>
                <c:pt idx="171">
                  <c:v>0.14001879587747079</c:v>
                </c:pt>
                <c:pt idx="172">
                  <c:v>0.14018580716117485</c:v>
                </c:pt>
                <c:pt idx="173">
                  <c:v>0.14037869575719297</c:v>
                </c:pt>
                <c:pt idx="174">
                  <c:v>0.14059713712568361</c:v>
                </c:pt>
                <c:pt idx="175">
                  <c:v>0.14084078219043836</c:v>
                </c:pt>
                <c:pt idx="176">
                  <c:v>0.14110925808804353</c:v>
                </c:pt>
                <c:pt idx="177">
                  <c:v>0.14140216900326325</c:v>
                </c:pt>
                <c:pt idx="178">
                  <c:v>0.14171909708664718</c:v>
                </c:pt>
                <c:pt idx="179">
                  <c:v>0.14205960344974661</c:v>
                </c:pt>
                <c:pt idx="180">
                  <c:v>0.14242322923277004</c:v>
                </c:pt>
                <c:pt idx="181">
                  <c:v>0.14280949673901769</c:v>
                </c:pt>
                <c:pt idx="182">
                  <c:v>0.14321791062997452</c:v>
                </c:pt>
                <c:pt idx="183">
                  <c:v>0.14364795917457857</c:v>
                </c:pt>
                <c:pt idx="184">
                  <c:v>0.14409911554585966</c:v>
                </c:pt>
                <c:pt idx="185">
                  <c:v>0.14457083915791386</c:v>
                </c:pt>
                <c:pt idx="186">
                  <c:v>0.14506257703600414</c:v>
                </c:pt>
                <c:pt idx="187">
                  <c:v>0.14557376521248994</c:v>
                </c:pt>
                <c:pt idx="188">
                  <c:v>0.14610383014123002</c:v>
                </c:pt>
                <c:pt idx="189">
                  <c:v>0.14665219012321098</c:v>
                </c:pt>
                <c:pt idx="190">
                  <c:v>0.14721825673617173</c:v>
                </c:pt>
                <c:pt idx="191">
                  <c:v>0.14780143626123865</c:v>
                </c:pt>
                <c:pt idx="192">
                  <c:v>0.14840113109977485</c:v>
                </c:pt>
                <c:pt idx="193">
                  <c:v>0.14901674117390876</c:v>
                </c:pt>
                <c:pt idx="194">
                  <c:v>0.14964766530457227</c:v>
                </c:pt>
                <c:pt idx="195">
                  <c:v>0.15029330256120094</c:v>
                </c:pt>
                <c:pt idx="196">
                  <c:v>0.15095305357765379</c:v>
                </c:pt>
                <c:pt idx="197">
                  <c:v>0.15162632182936464</c:v>
                </c:pt>
                <c:pt idx="198">
                  <c:v>0.15231251486711364</c:v>
                </c:pt>
                <c:pt idx="199">
                  <c:v>0.15301104550336334</c:v>
                </c:pt>
                <c:pt idx="200">
                  <c:v>0.15372133294746237</c:v>
                </c:pt>
                <c:pt idx="201">
                  <c:v>0.15444280388661269</c:v>
                </c:pt>
                <c:pt idx="202">
                  <c:v>0.15517489350987013</c:v>
                </c:pt>
                <c:pt idx="203">
                  <c:v>0.15591704647297611</c:v>
                </c:pt>
                <c:pt idx="204">
                  <c:v>0.1566687178022596</c:v>
                </c:pt>
                <c:pt idx="205">
                  <c:v>0.15742937373628396</c:v>
                </c:pt>
                <c:pt idx="206">
                  <c:v>0.15819849250436865</c:v>
                </c:pt>
                <c:pt idx="207">
                  <c:v>0.15897556504150334</c:v>
                </c:pt>
                <c:pt idx="208">
                  <c:v>0.15976009563953872</c:v>
                </c:pt>
                <c:pt idx="209">
                  <c:v>0.16055160253497461</c:v>
                </c:pt>
                <c:pt idx="210">
                  <c:v>0.16134961843391224</c:v>
                </c:pt>
                <c:pt idx="211">
                  <c:v>0.16215369097511598</c:v>
                </c:pt>
                <c:pt idx="212">
                  <c:v>0.16296338313236669</c:v>
                </c:pt>
                <c:pt idx="213">
                  <c:v>0.16377827355760413</c:v>
                </c:pt>
                <c:pt idx="214">
                  <c:v>0.16459795686649734</c:v>
                </c:pt>
                <c:pt idx="215">
                  <c:v>0.16542204386838016</c:v>
                </c:pt>
                <c:pt idx="216">
                  <c:v>0.16625016174258181</c:v>
                </c:pt>
                <c:pt idx="217">
                  <c:v>0.16708195416339297</c:v>
                </c:pt>
                <c:pt idx="218">
                  <c:v>0.16791708137598013</c:v>
                </c:pt>
                <c:pt idx="219">
                  <c:v>0.16875522022568346</c:v>
                </c:pt>
                <c:pt idx="220">
                  <c:v>0.16959606414324715</c:v>
                </c:pt>
                <c:pt idx="221">
                  <c:v>0.17043932308848278</c:v>
                </c:pt>
                <c:pt idx="222">
                  <c:v>0.17128472345502377</c:v>
                </c:pt>
                <c:pt idx="223">
                  <c:v>0.17213200793874506</c:v>
                </c:pt>
                <c:pt idx="224">
                  <c:v>0.1729809353724667</c:v>
                </c:pt>
                <c:pt idx="225">
                  <c:v>0.17383128052954935</c:v>
                </c:pt>
                <c:pt idx="226">
                  <c:v>0.17468283389889511</c:v>
                </c:pt>
                <c:pt idx="227">
                  <c:v>0.1755354014338916</c:v>
                </c:pt>
                <c:pt idx="228">
                  <c:v>0.17638880427774725</c:v>
                </c:pt>
                <c:pt idx="229">
                  <c:v>0.17724287846754375</c:v>
                </c:pt>
                <c:pt idx="230">
                  <c:v>0.17809747461933495</c:v>
                </c:pt>
                <c:pt idx="231">
                  <c:v>0.1789524575964907</c:v>
                </c:pt>
                <c:pt idx="232">
                  <c:v>0.17980770616334957</c:v>
                </c:pt>
                <c:pt idx="233">
                  <c:v>0.18066311262619655</c:v>
                </c:pt>
                <c:pt idx="234">
                  <c:v>0.1815185824634476</c:v>
                </c:pt>
                <c:pt idx="235">
                  <c:v>0.18237403394679769</c:v>
                </c:pt>
                <c:pt idx="236">
                  <c:v>0.18322939775497518</c:v>
                </c:pt>
                <c:pt idx="237">
                  <c:v>0.18408461658164083</c:v>
                </c:pt>
                <c:pt idx="238">
                  <c:v>0.18493964473882341</c:v>
                </c:pt>
                <c:pt idx="239">
                  <c:v>0.18579444775715237</c:v>
                </c:pt>
                <c:pt idx="240">
                  <c:v>0.18664900198406653</c:v>
                </c:pt>
                <c:pt idx="241">
                  <c:v>0.18750329418098879</c:v>
                </c:pt>
                <c:pt idx="242">
                  <c:v>0.18835732112039671</c:v>
                </c:pt>
                <c:pt idx="243">
                  <c:v>0.18921108918353732</c:v>
                </c:pt>
                <c:pt idx="244">
                  <c:v>0.19006461395945828</c:v>
                </c:pt>
                <c:pt idx="245">
                  <c:v>0.19091791984587311</c:v>
                </c:pt>
                <c:pt idx="246">
                  <c:v>0.19177103965230155</c:v>
                </c:pt>
                <c:pt idx="247">
                  <c:v>0.19262401420577266</c:v>
                </c:pt>
                <c:pt idx="248">
                  <c:v>0.19347689195928749</c:v>
                </c:pt>
                <c:pt idx="249">
                  <c:v>0.19432972860315967</c:v>
                </c:pt>
                <c:pt idx="250">
                  <c:v>0.19518258667918628</c:v>
                </c:pt>
                <c:pt idx="251">
                  <c:v>0.19603553519758807</c:v>
                </c:pt>
                <c:pt idx="252">
                  <c:v>0.19688864925649247</c:v>
                </c:pt>
                <c:pt idx="253">
                  <c:v>0.19774200966372099</c:v>
                </c:pt>
                <c:pt idx="254">
                  <c:v>0.19859570256048234</c:v>
                </c:pt>
                <c:pt idx="255">
                  <c:v>0.19944981904657849</c:v>
                </c:pt>
                <c:pt idx="256">
                  <c:v>0.20030445480663051</c:v>
                </c:pt>
                <c:pt idx="257">
                  <c:v>0.2011597097367368</c:v>
                </c:pt>
                <c:pt idx="258">
                  <c:v>0.20201568757100946</c:v>
                </c:pt>
                <c:pt idx="259">
                  <c:v>0.20287249550728509</c:v>
                </c:pt>
                <c:pt idx="260">
                  <c:v>0.2037302438313624</c:v>
                </c:pt>
                <c:pt idx="261">
                  <c:v>0.20458904553900886</c:v>
                </c:pt>
                <c:pt idx="262">
                  <c:v>0.20544901595501577</c:v>
                </c:pt>
                <c:pt idx="263">
                  <c:v>0.20631027234851487</c:v>
                </c:pt>
                <c:pt idx="264">
                  <c:v>0.20717293354378255</c:v>
                </c:pt>
                <c:pt idx="265">
                  <c:v>0.20803711952577164</c:v>
                </c:pt>
                <c:pt idx="266">
                  <c:v>0.20890295103955958</c:v>
                </c:pt>
                <c:pt idx="267">
                  <c:v>0.20977054918297741</c:v>
                </c:pt>
                <c:pt idx="268">
                  <c:v>0.21064003499167433</c:v>
                </c:pt>
                <c:pt idx="269">
                  <c:v>0.211511529015878</c:v>
                </c:pt>
                <c:pt idx="270">
                  <c:v>0.21238515088818205</c:v>
                </c:pt>
                <c:pt idx="271">
                  <c:v>0.21326101888172624</c:v>
                </c:pt>
                <c:pt idx="272">
                  <c:v>0.21413924945815094</c:v>
                </c:pt>
                <c:pt idx="273">
                  <c:v>0.215019956804822</c:v>
                </c:pt>
                <c:pt idx="274">
                  <c:v>0.21590325236081209</c:v>
                </c:pt>
                <c:pt idx="275">
                  <c:v>0.21678924433127278</c:v>
                </c:pt>
                <c:pt idx="276">
                  <c:v>0.217678037189839</c:v>
                </c:pt>
                <c:pt idx="277">
                  <c:v>0.218569731168856</c:v>
                </c:pt>
                <c:pt idx="278">
                  <c:v>0.21946442173723671</c:v>
                </c:pt>
                <c:pt idx="279">
                  <c:v>0.22036219906593471</c:v>
                </c:pt>
                <c:pt idx="280">
                  <c:v>0.22126314748105796</c:v>
                </c:pt>
                <c:pt idx="281">
                  <c:v>0.22216734490478407</c:v>
                </c:pt>
                <c:pt idx="282">
                  <c:v>0.22307486228436599</c:v>
                </c:pt>
                <c:pt idx="283">
                  <c:v>0.2239857630096104</c:v>
                </c:pt>
                <c:pt idx="284">
                  <c:v>0.22490010231934943</c:v>
                </c:pt>
                <c:pt idx="285">
                  <c:v>0.22581792669758632</c:v>
                </c:pt>
                <c:pt idx="286">
                  <c:v>0.22673927326006574</c:v>
                </c:pt>
                <c:pt idx="287">
                  <c:v>0.22766416913224308</c:v>
                </c:pt>
                <c:pt idx="288">
                  <c:v>0.22859263081970885</c:v>
                </c:pt>
                <c:pt idx="289">
                  <c:v>0.22952466357229567</c:v>
                </c:pt>
                <c:pt idx="290">
                  <c:v>0.23046026074327691</c:v>
                </c:pt>
                <c:pt idx="291">
                  <c:v>0.23139940314514307</c:v>
                </c:pt>
                <c:pt idx="292">
                  <c:v>0.23234205840371988</c:v>
                </c:pt>
                <c:pt idx="293">
                  <c:v>0.23328818031241533</c:v>
                </c:pt>
                <c:pt idx="294">
                  <c:v>0.23423770818866521</c:v>
                </c:pt>
                <c:pt idx="295">
                  <c:v>0.23519056623472687</c:v>
                </c:pt>
                <c:pt idx="296">
                  <c:v>0.23614666290516328</c:v>
                </c:pt>
                <c:pt idx="297">
                  <c:v>0.23710589028354098</c:v>
                </c:pt>
                <c:pt idx="298">
                  <c:v>0.23806812347095954</c:v>
                </c:pt>
                <c:pt idx="299">
                  <c:v>0.23903321998925706</c:v>
                </c:pt>
                <c:pt idx="300">
                  <c:v>0.24000101920186354</c:v>
                </c:pt>
                <c:pt idx="301">
                  <c:v>0.24097134175535415</c:v>
                </c:pt>
                <c:pt idx="302">
                  <c:v>0.241943989045034</c:v>
                </c:pt>
                <c:pt idx="303">
                  <c:v>0.24291874270784802</c:v>
                </c:pt>
                <c:pt idx="304">
                  <c:v>0.24389536414618981</c:v>
                </c:pt>
                <c:pt idx="305">
                  <c:v>0.24487359408615444</c:v>
                </c:pt>
                <c:pt idx="306">
                  <c:v>0.24585315217398479</c:v>
                </c:pt>
                <c:pt idx="307">
                  <c:v>0.24683373661447314</c:v>
                </c:pt>
                <c:pt idx="308">
                  <c:v>0.24781502385516616</c:v>
                </c:pt>
                <c:pt idx="309">
                  <c:v>0.24879666832029279</c:v>
                </c:pt>
                <c:pt idx="310">
                  <c:v>0.24977830219828864</c:v>
                </c:pt>
                <c:pt idx="311">
                  <c:v>0.25075953528687744</c:v>
                </c:pt>
                <c:pt idx="312">
                  <c:v>0.2517399548995729</c:v>
                </c:pt>
                <c:pt idx="313">
                  <c:v>0.25271912583743972</c:v>
                </c:pt>
                <c:pt idx="314">
                  <c:v>0.25369659042987708</c:v>
                </c:pt>
                <c:pt idx="315">
                  <c:v>0.25467186864803942</c:v>
                </c:pt>
                <c:pt idx="316">
                  <c:v>0.25564445829437371</c:v>
                </c:pt>
                <c:pt idx="317">
                  <c:v>0.25661383527157933</c:v>
                </c:pt>
                <c:pt idx="318">
                  <c:v>0.25757945393400178</c:v>
                </c:pt>
                <c:pt idx="319">
                  <c:v>0.25854074752428879</c:v>
                </c:pt>
                <c:pt idx="320">
                  <c:v>0.25949712869773267</c:v>
                </c:pt>
                <c:pt idx="321">
                  <c:v>0.26044799013644926</c:v>
                </c:pt>
                <c:pt idx="322">
                  <c:v>0.261392705255035</c:v>
                </c:pt>
                <c:pt idx="323">
                  <c:v>0.26233062899901538</c:v>
                </c:pt>
                <c:pt idx="324">
                  <c:v>0.26326109873681636</c:v>
                </c:pt>
                <c:pt idx="325">
                  <c:v>0.26418343524546944</c:v>
                </c:pt>
                <c:pt idx="326">
                  <c:v>0.26509694378972115</c:v>
                </c:pt>
                <c:pt idx="327">
                  <c:v>0.26600091529355563</c:v>
                </c:pt>
                <c:pt idx="328">
                  <c:v>0.26689462760250088</c:v>
                </c:pt>
                <c:pt idx="329">
                  <c:v>0.26777734683442633</c:v>
                </c:pt>
                <c:pt idx="330">
                  <c:v>0.26864832881576989</c:v>
                </c:pt>
                <c:pt idx="331">
                  <c:v>0.26950682059947584</c:v>
                </c:pt>
                <c:pt idx="332">
                  <c:v>0.27035206206010715</c:v>
                </c:pt>
                <c:pt idx="333">
                  <c:v>0.27118328756089344</c:v>
                </c:pt>
                <c:pt idx="334">
                  <c:v>0.27199972768669478</c:v>
                </c:pt>
                <c:pt idx="335">
                  <c:v>0.27280061103614395</c:v>
                </c:pt>
                <c:pt idx="336">
                  <c:v>0.27358516606551209</c:v>
                </c:pt>
                <c:pt idx="337">
                  <c:v>0.27435262297613217</c:v>
                </c:pt>
                <c:pt idx="338">
                  <c:v>0.27510221563662329</c:v>
                </c:pt>
                <c:pt idx="339">
                  <c:v>0.2758331835305301</c:v>
                </c:pt>
                <c:pt idx="340">
                  <c:v>0.27654477371949382</c:v>
                </c:pt>
                <c:pt idx="341">
                  <c:v>0.27723624281163173</c:v>
                </c:pt>
                <c:pt idx="342">
                  <c:v>0.27790685892441724</c:v>
                </c:pt>
                <c:pt idx="343">
                  <c:v>0.27855590363112881</c:v>
                </c:pt>
                <c:pt idx="344">
                  <c:v>0.27918267387974394</c:v>
                </c:pt>
                <c:pt idx="345">
                  <c:v>0.27978648387312044</c:v>
                </c:pt>
                <c:pt idx="346">
                  <c:v>0.28036666689938278</c:v>
                </c:pt>
                <c:pt idx="347">
                  <c:v>0.28092257710158602</c:v>
                </c:pt>
                <c:pt idx="348">
                  <c:v>0.28145359117608909</c:v>
                </c:pt>
                <c:pt idx="349">
                  <c:v>0.28195910998943396</c:v>
                </c:pt>
                <c:pt idx="350">
                  <c:v>0.28243856010413027</c:v>
                </c:pt>
                <c:pt idx="351">
                  <c:v>0.28289139520436768</c:v>
                </c:pt>
                <c:pt idx="352">
                  <c:v>0.28331709741345401</c:v>
                </c:pt>
                <c:pt idx="353">
                  <c:v>0.28371517849564498</c:v>
                </c:pt>
                <c:pt idx="354">
                  <c:v>0.28422809228433221</c:v>
                </c:pt>
                <c:pt idx="355">
                  <c:v>0.28422879325949008</c:v>
                </c:pt>
                <c:pt idx="356">
                  <c:v>0.28390371691376159</c:v>
                </c:pt>
                <c:pt idx="357">
                  <c:v>0.28442667889268503</c:v>
                </c:pt>
                <c:pt idx="358">
                  <c:v>0.28473927901807622</c:v>
                </c:pt>
                <c:pt idx="359">
                  <c:v>0.28502262114442767</c:v>
                </c:pt>
                <c:pt idx="360">
                  <c:v>0.28527637883316881</c:v>
                </c:pt>
                <c:pt idx="361">
                  <c:v>0.28550025978634092</c:v>
                </c:pt>
                <c:pt idx="362">
                  <c:v>0.28569400612069434</c:v>
                </c:pt>
                <c:pt idx="363">
                  <c:v>0.28585739450587011</c:v>
                </c:pt>
                <c:pt idx="364">
                  <c:v>0.285990236169198</c:v>
                </c:pt>
                <c:pt idx="365">
                  <c:v>0.28609237677070237</c:v>
                </c:pt>
                <c:pt idx="366">
                  <c:v>0.28616369615287063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232-823B-41B4A6BEB589}"/>
            </c:ext>
          </c:extLst>
        </c:ser>
        <c:ser>
          <c:idx val="1"/>
          <c:order val="1"/>
          <c:tx>
            <c:strRef>
              <c:f>Calculations!$Y$1</c:f>
              <c:strCache>
                <c:ptCount val="1"/>
                <c:pt idx="0">
                  <c:v>Sunset Time (LST)</c:v>
                </c:pt>
              </c:strCache>
            </c:strRef>
          </c:tx>
          <c:marker>
            <c:symbol val="none"/>
          </c:marker>
          <c:val>
            <c:numRef>
              <c:f>Calculations!$Y$2:$Y$368</c:f>
              <c:numCache>
                <c:formatCode>h:mm:ss;@</c:formatCode>
                <c:ptCount val="367"/>
                <c:pt idx="0">
                  <c:v>0.65099332195089388</c:v>
                </c:pt>
                <c:pt idx="1">
                  <c:v>0.65163970712351427</c:v>
                </c:pt>
                <c:pt idx="2">
                  <c:v>0.65230902935663704</c:v>
                </c:pt>
                <c:pt idx="3">
                  <c:v>0.65300058978861952</c:v>
                </c:pt>
                <c:pt idx="4">
                  <c:v>0.65371367359089561</c:v>
                </c:pt>
                <c:pt idx="5">
                  <c:v>0.65444755187015968</c:v>
                </c:pt>
                <c:pt idx="6">
                  <c:v>0.65520148360132158</c:v>
                </c:pt>
                <c:pt idx="7">
                  <c:v>0.65597471758012327</c:v>
                </c:pt>
                <c:pt idx="8">
                  <c:v>0.65676649438446888</c:v>
                </c:pt>
                <c:pt idx="9">
                  <c:v>0.6575760483337223</c:v>
                </c:pt>
                <c:pt idx="10">
                  <c:v>0.6584026094355887</c:v>
                </c:pt>
                <c:pt idx="11">
                  <c:v>0.65924540531058662</c:v>
                </c:pt>
                <c:pt idx="12">
                  <c:v>0.66010366308460799</c:v>
                </c:pt>
                <c:pt idx="13">
                  <c:v>0.66097661124067664</c:v>
                </c:pt>
                <c:pt idx="14">
                  <c:v>0.66186348142157825</c:v>
                </c:pt>
                <c:pt idx="15">
                  <c:v>0.66276351017574164</c:v>
                </c:pt>
                <c:pt idx="16">
                  <c:v>0.66367594063943547</c:v>
                </c:pt>
                <c:pt idx="17">
                  <c:v>0.66460002414910913</c:v>
                </c:pt>
                <c:pt idx="18">
                  <c:v>0.66553502177838808</c:v>
                </c:pt>
                <c:pt idx="19">
                  <c:v>0.66648020579505041</c:v>
                </c:pt>
                <c:pt idx="20">
                  <c:v>0.66743486103403171</c:v>
                </c:pt>
                <c:pt idx="21">
                  <c:v>0.66839828618321218</c:v>
                </c:pt>
                <c:pt idx="22">
                  <c:v>0.66936979497950255</c:v>
                </c:pt>
                <c:pt idx="23">
                  <c:v>0.67034871731341494</c:v>
                </c:pt>
                <c:pt idx="24">
                  <c:v>0.6713344002409618</c:v>
                </c:pt>
                <c:pt idx="25">
                  <c:v>0.67232620890234851</c:v>
                </c:pt>
                <c:pt idx="26">
                  <c:v>0.67332352734754553</c:v>
                </c:pt>
                <c:pt idx="27">
                  <c:v>0.67432575926932037</c:v>
                </c:pt>
                <c:pt idx="28">
                  <c:v>0.67533232864485093</c:v>
                </c:pt>
                <c:pt idx="29">
                  <c:v>0.67634268028749867</c:v>
                </c:pt>
                <c:pt idx="30">
                  <c:v>0.67735628031070783</c:v>
                </c:pt>
                <c:pt idx="31">
                  <c:v>0.67837261650639569</c:v>
                </c:pt>
                <c:pt idx="32">
                  <c:v>0.67939119864049957</c:v>
                </c:pt>
                <c:pt idx="33">
                  <c:v>0.68041155866865255</c:v>
                </c:pt>
                <c:pt idx="34">
                  <c:v>0.68143325087516804</c:v>
                </c:pt>
                <c:pt idx="35">
                  <c:v>0.68245585193874114</c:v>
                </c:pt>
                <c:pt idx="36">
                  <c:v>0.68347896092843319</c:v>
                </c:pt>
                <c:pt idx="37">
                  <c:v>0.68450219923360067</c:v>
                </c:pt>
                <c:pt idx="38">
                  <c:v>0.68552521043154357</c:v>
                </c:pt>
                <c:pt idx="39">
                  <c:v>0.68654766009674262</c:v>
                </c:pt>
                <c:pt idx="40">
                  <c:v>0.68756923555550264</c:v>
                </c:pt>
                <c:pt idx="41">
                  <c:v>0.688589645589888</c:v>
                </c:pt>
                <c:pt idx="42">
                  <c:v>0.68960862009481794</c:v>
                </c:pt>
                <c:pt idx="43">
                  <c:v>0.69062590969208759</c:v>
                </c:pt>
                <c:pt idx="44">
                  <c:v>0.6916412853050864</c:v>
                </c:pt>
                <c:pt idx="45">
                  <c:v>0.69265453769787344</c:v>
                </c:pt>
                <c:pt idx="46">
                  <c:v>0.69366547698216485</c:v>
                </c:pt>
                <c:pt idx="47">
                  <c:v>0.69467393209570705</c:v>
                </c:pt>
                <c:pt idx="48">
                  <c:v>0.69567975025535966</c:v>
                </c:pt>
                <c:pt idx="49">
                  <c:v>0.69668279638812214</c:v>
                </c:pt>
                <c:pt idx="50">
                  <c:v>0.69768295254314239</c:v>
                </c:pt>
                <c:pt idx="51">
                  <c:v>0.69868011728765345</c:v>
                </c:pt>
                <c:pt idx="52">
                  <c:v>0.69967420508963218</c:v>
                </c:pt>
                <c:pt idx="53">
                  <c:v>0.70066514568973515</c:v>
                </c:pt>
                <c:pt idx="54">
                  <c:v>0.70165288346505605</c:v>
                </c:pt>
                <c:pt idx="55">
                  <c:v>0.70263737678694815</c:v>
                </c:pt>
                <c:pt idx="56">
                  <c:v>0.70361859737508281</c:v>
                </c:pt>
                <c:pt idx="57">
                  <c:v>0.70459652964970987</c:v>
                </c:pt>
                <c:pt idx="58">
                  <c:v>0.70557117008395953</c:v>
                </c:pt>
                <c:pt idx="59">
                  <c:v>0.70654252655783756</c:v>
                </c:pt>
                <c:pt idx="60">
                  <c:v>0.70751061771541801</c:v>
                </c:pt>
                <c:pt idx="61">
                  <c:v>0.70847547232660446</c:v>
                </c:pt>
                <c:pt idx="62">
                  <c:v>0.70943712865464703</c:v>
                </c:pt>
                <c:pt idx="63">
                  <c:v>0.71039563383048943</c:v>
                </c:pt>
                <c:pt idx="64">
                  <c:v>0.71135104323483045</c:v>
                </c:pt>
                <c:pt idx="65">
                  <c:v>0.71230341988873536</c:v>
                </c:pt>
                <c:pt idx="66">
                  <c:v>0.7132528338533749</c:v>
                </c:pt>
                <c:pt idx="67">
                  <c:v>0.71419936163946751</c:v>
                </c:pt>
                <c:pt idx="68">
                  <c:v>0.71514308562678519</c:v>
                </c:pt>
                <c:pt idx="69">
                  <c:v>0.71608409349402724</c:v>
                </c:pt>
                <c:pt idx="70">
                  <c:v>0.71702247765921867</c:v>
                </c:pt>
                <c:pt idx="71">
                  <c:v>0.71795833473071213</c:v>
                </c:pt>
                <c:pt idx="72">
                  <c:v>0.71889176496875817</c:v>
                </c:pt>
                <c:pt idx="73">
                  <c:v>0.71982287175753212</c:v>
                </c:pt>
                <c:pt idx="74">
                  <c:v>0.72075176108740824</c:v>
                </c:pt>
                <c:pt idx="75">
                  <c:v>0.7216785410472093</c:v>
                </c:pt>
                <c:pt idx="76">
                  <c:v>0.72260332132609617</c:v>
                </c:pt>
                <c:pt idx="77">
                  <c:v>0.72352621272465756</c:v>
                </c:pt>
                <c:pt idx="78">
                  <c:v>0.72444732667477463</c:v>
                </c:pt>
                <c:pt idx="79">
                  <c:v>0.72536677476772549</c:v>
                </c:pt>
                <c:pt idx="80">
                  <c:v>0.72628466828998406</c:v>
                </c:pt>
                <c:pt idx="81">
                  <c:v>0.72720111776615237</c:v>
                </c:pt>
                <c:pt idx="82">
                  <c:v>0.7281162325083812</c:v>
                </c:pt>
                <c:pt idx="83">
                  <c:v>0.72903012017170565</c:v>
                </c:pt>
                <c:pt idx="84">
                  <c:v>0.72994288631460591</c:v>
                </c:pt>
                <c:pt idx="85">
                  <c:v>0.7308546339642179</c:v>
                </c:pt>
                <c:pt idx="86">
                  <c:v>0.73176546318552183</c:v>
                </c:pt>
                <c:pt idx="87">
                  <c:v>0.73267547065391092</c:v>
                </c:pt>
                <c:pt idx="88">
                  <c:v>0.73358474923054373</c:v>
                </c:pt>
                <c:pt idx="89">
                  <c:v>0.73449338753990379</c:v>
                </c:pt>
                <c:pt idx="90">
                  <c:v>0.73540146954904917</c:v>
                </c:pt>
                <c:pt idx="91">
                  <c:v>0.73630907414804769</c:v>
                </c:pt>
                <c:pt idx="92">
                  <c:v>0.73721627473115536</c:v>
                </c:pt>
                <c:pt idx="93">
                  <c:v>0.73812313877836089</c:v>
                </c:pt>
                <c:pt idx="94">
                  <c:v>0.73902972743697115</c:v>
                </c:pt>
                <c:pt idx="95">
                  <c:v>0.73993609510295921</c:v>
                </c:pt>
                <c:pt idx="96">
                  <c:v>0.74084228900193039</c:v>
                </c:pt>
                <c:pt idx="97">
                  <c:v>0.7417483487695673</c:v>
                </c:pt>
                <c:pt idx="98">
                  <c:v>0.74265430603157401</c:v>
                </c:pt>
                <c:pt idx="99">
                  <c:v>0.74356018398316703</c:v>
                </c:pt>
                <c:pt idx="100">
                  <c:v>0.74446599696829752</c:v>
                </c:pt>
                <c:pt idx="101">
                  <c:v>0.74537175005889267</c:v>
                </c:pt>
                <c:pt idx="102">
                  <c:v>0.74627743863446283</c:v>
                </c:pt>
                <c:pt idx="103">
                  <c:v>0.74718304796258983</c:v>
                </c:pt>
                <c:pt idx="104">
                  <c:v>0.74808855278091013</c:v>
                </c:pt>
                <c:pt idx="105">
                  <c:v>0.74899391688124795</c:v>
                </c:pt>
                <c:pt idx="106">
                  <c:v>0.74989909269681632</c:v>
                </c:pt>
                <c:pt idx="107">
                  <c:v>0.75080402089338094</c:v>
                </c:pt>
                <c:pt idx="108">
                  <c:v>0.75170862996548071</c:v>
                </c:pt>
                <c:pt idx="109">
                  <c:v>0.75261283583891569</c:v>
                </c:pt>
                <c:pt idx="110">
                  <c:v>0.75351654148080249</c:v>
                </c:pt>
                <c:pt idx="111">
                  <c:v>0.75441963651866151</c:v>
                </c:pt>
                <c:pt idx="112">
                  <c:v>0.75532199687005819</c:v>
                </c:pt>
                <c:pt idx="113">
                  <c:v>0.75622348438452758</c:v>
                </c:pt>
                <c:pt idx="114">
                  <c:v>0.7571239464995424</c:v>
                </c:pt>
                <c:pt idx="115">
                  <c:v>0.75802321591242283</c:v>
                </c:pt>
                <c:pt idx="116">
                  <c:v>0.75892111027021059</c:v>
                </c:pt>
                <c:pt idx="117">
                  <c:v>0.7598174318796227</c:v>
                </c:pt>
                <c:pt idx="118">
                  <c:v>0.76071196743924552</c:v>
                </c:pt>
                <c:pt idx="119">
                  <c:v>0.76160448779628054</c:v>
                </c:pt>
                <c:pt idx="120">
                  <c:v>0.76249474773019932</c:v>
                </c:pt>
                <c:pt idx="121">
                  <c:v>0.76338248576568557</c:v>
                </c:pt>
                <c:pt idx="122">
                  <c:v>0.7642674240173758</c:v>
                </c:pt>
                <c:pt idx="123">
                  <c:v>0.76514926806887296</c:v>
                </c:pt>
                <c:pt idx="124">
                  <c:v>0.76602770688856026</c:v>
                </c:pt>
                <c:pt idx="125">
                  <c:v>0.76690241278476778</c:v>
                </c:pt>
                <c:pt idx="126">
                  <c:v>0.76777304140277713</c:v>
                </c:pt>
                <c:pt idx="127">
                  <c:v>0.76863923176617377</c:v>
                </c:pt>
                <c:pt idx="128">
                  <c:v>0.76950060636497597</c:v>
                </c:pt>
                <c:pt idx="129">
                  <c:v>0.77035677129291158</c:v>
                </c:pt>
                <c:pt idx="130">
                  <c:v>0.77120731643609253</c:v>
                </c:pt>
                <c:pt idx="131">
                  <c:v>0.77205181571525128</c:v>
                </c:pt>
                <c:pt idx="132">
                  <c:v>0.77288982738352974</c:v>
                </c:pt>
                <c:pt idx="133">
                  <c:v>0.77372089438164948</c:v>
                </c:pt>
                <c:pt idx="134">
                  <c:v>0.77454454475211365</c:v>
                </c:pt>
                <c:pt idx="135">
                  <c:v>0.7753602921138234</c:v>
                </c:pt>
                <c:pt idx="136">
                  <c:v>0.77616763619827966</c:v>
                </c:pt>
                <c:pt idx="137">
                  <c:v>0.77696606344823427</c:v>
                </c:pt>
                <c:pt idx="138">
                  <c:v>0.77775504767936909</c:v>
                </c:pt>
                <c:pt idx="139">
                  <c:v>0.77853405080522353</c:v>
                </c:pt>
                <c:pt idx="140">
                  <c:v>0.77930252362525365</c:v>
                </c:pt>
                <c:pt idx="141">
                  <c:v>0.78005990667550029</c:v>
                </c:pt>
                <c:pt idx="142">
                  <c:v>0.78080563114097101</c:v>
                </c:pt>
                <c:pt idx="143">
                  <c:v>0.78153911982837743</c:v>
                </c:pt>
                <c:pt idx="144">
                  <c:v>0.78225978819744924</c:v>
                </c:pt>
                <c:pt idx="145">
                  <c:v>0.78296704544860474</c:v>
                </c:pt>
                <c:pt idx="146">
                  <c:v>0.78366029566424511</c:v>
                </c:pt>
                <c:pt idx="147">
                  <c:v>0.7843389390005282</c:v>
                </c:pt>
                <c:pt idx="148">
                  <c:v>0.78500237292596409</c:v>
                </c:pt>
                <c:pt idx="149">
                  <c:v>0.78564999350271825</c:v>
                </c:pt>
                <c:pt idx="150">
                  <c:v>0.78628119670606955</c:v>
                </c:pt>
                <c:pt idx="151">
                  <c:v>0.78689537977699775</c:v>
                </c:pt>
                <c:pt idx="152">
                  <c:v>0.7874919426024799</c:v>
                </c:pt>
                <c:pt idx="153">
                  <c:v>0.78807028911767596</c:v>
                </c:pt>
                <c:pt idx="154">
                  <c:v>0.78862982872382281</c:v>
                </c:pt>
                <c:pt idx="155">
                  <c:v>0.78916997771534225</c:v>
                </c:pt>
                <c:pt idx="156">
                  <c:v>0.78969016070938192</c:v>
                </c:pt>
                <c:pt idx="157">
                  <c:v>0.79018981207081818</c:v>
                </c:pt>
                <c:pt idx="158">
                  <c:v>0.79066837732555573</c:v>
                </c:pt>
                <c:pt idx="159">
                  <c:v>0.79112531455486323</c:v>
                </c:pt>
                <c:pt idx="160">
                  <c:v>0.79156009576345054</c:v>
                </c:pt>
                <c:pt idx="161">
                  <c:v>0.7919722082140298</c:v>
                </c:pt>
                <c:pt idx="162">
                  <c:v>0.79236115572117016</c:v>
                </c:pt>
                <c:pt idx="163">
                  <c:v>0.79272645989746693</c:v>
                </c:pt>
                <c:pt idx="164">
                  <c:v>0.79306766134526308</c:v>
                </c:pt>
                <c:pt idx="165">
                  <c:v>0.7933843207874639</c:v>
                </c:pt>
                <c:pt idx="166">
                  <c:v>0.79367602013139638</c:v>
                </c:pt>
                <c:pt idx="167">
                  <c:v>0.79394236346006564</c:v>
                </c:pt>
                <c:pt idx="168">
                  <c:v>0.79418297794570158</c:v>
                </c:pt>
                <c:pt idx="169">
                  <c:v>0.79439751468102004</c:v>
                </c:pt>
                <c:pt idx="170">
                  <c:v>0.79458564942423593</c:v>
                </c:pt>
                <c:pt idx="171">
                  <c:v>0.79474708325450383</c:v>
                </c:pt>
                <c:pt idx="172">
                  <c:v>0.79488154313514547</c:v>
                </c:pt>
                <c:pt idx="173">
                  <c:v>0.79498878238271808</c:v>
                </c:pt>
                <c:pt idx="174">
                  <c:v>0.79506858104068434</c:v>
                </c:pt>
                <c:pt idx="175">
                  <c:v>0.79512074615717299</c:v>
                </c:pt>
                <c:pt idx="176">
                  <c:v>0.79514511196702375</c:v>
                </c:pt>
                <c:pt idx="177">
                  <c:v>0.79514153997901094</c:v>
                </c:pt>
                <c:pt idx="178">
                  <c:v>0.79510991896982608</c:v>
                </c:pt>
                <c:pt idx="179">
                  <c:v>0.79505016488702751</c:v>
                </c:pt>
                <c:pt idx="180">
                  <c:v>0.79496222066379241</c:v>
                </c:pt>
                <c:pt idx="181">
                  <c:v>0.79484605594885571</c:v>
                </c:pt>
                <c:pt idx="182">
                  <c:v>0.79470166675553566</c:v>
                </c:pt>
                <c:pt idx="183">
                  <c:v>0.79452907503420678</c:v>
                </c:pt>
                <c:pt idx="184">
                  <c:v>0.79432832817296328</c:v>
                </c:pt>
                <c:pt idx="185">
                  <c:v>0.79409949843157124</c:v>
                </c:pt>
                <c:pt idx="186">
                  <c:v>0.7938426823140502</c:v>
                </c:pt>
                <c:pt idx="187">
                  <c:v>0.79355799988545672</c:v>
                </c:pt>
                <c:pt idx="188">
                  <c:v>0.79324559403856987</c:v>
                </c:pt>
                <c:pt idx="189">
                  <c:v>0.79290562971625544</c:v>
                </c:pt>
                <c:pt idx="190">
                  <c:v>0.79253829309532253</c:v>
                </c:pt>
                <c:pt idx="191">
                  <c:v>0.79214379073763297</c:v>
                </c:pt>
                <c:pt idx="192">
                  <c:v>0.79172234871414038</c:v>
                </c:pt>
                <c:pt idx="193">
                  <c:v>0.79127421170741319</c:v>
                </c:pt>
                <c:pt idx="194">
                  <c:v>0.79079964209799225</c:v>
                </c:pt>
                <c:pt idx="195">
                  <c:v>0.79029891903973892</c:v>
                </c:pt>
                <c:pt idx="196">
                  <c:v>0.78977233752907272</c:v>
                </c:pt>
                <c:pt idx="197">
                  <c:v>0.78922020747271204</c:v>
                </c:pt>
                <c:pt idx="198">
                  <c:v>0.78864285275826118</c:v>
                </c:pt>
                <c:pt idx="199">
                  <c:v>0.78804061033163619</c:v>
                </c:pt>
                <c:pt idx="200">
                  <c:v>0.78741382928504433</c:v>
                </c:pt>
                <c:pt idx="201">
                  <c:v>0.78676286995885358</c:v>
                </c:pt>
                <c:pt idx="202">
                  <c:v>0.78608810306039822</c:v>
                </c:pt>
                <c:pt idx="203">
                  <c:v>0.78538990880241621</c:v>
                </c:pt>
                <c:pt idx="204">
                  <c:v>0.78466867606349711</c:v>
                </c:pt>
                <c:pt idx="205">
                  <c:v>0.78392480157261191</c:v>
                </c:pt>
                <c:pt idx="206">
                  <c:v>0.78315868911947994</c:v>
                </c:pt>
                <c:pt idx="207">
                  <c:v>0.78237074879225632</c:v>
                </c:pt>
                <c:pt idx="208">
                  <c:v>0.78156139624376708</c:v>
                </c:pt>
                <c:pt idx="209">
                  <c:v>0.78073105198721182</c:v>
                </c:pt>
                <c:pt idx="210">
                  <c:v>0.77988014072208789</c:v>
                </c:pt>
                <c:pt idx="211">
                  <c:v>0.77900909069083168</c:v>
                </c:pt>
                <c:pt idx="212">
                  <c:v>0.7781183330664978</c:v>
                </c:pt>
                <c:pt idx="213">
                  <c:v>0.77720830137159091</c:v>
                </c:pt>
                <c:pt idx="214">
                  <c:v>0.77627943092807172</c:v>
                </c:pt>
                <c:pt idx="215">
                  <c:v>0.77533215833833458</c:v>
                </c:pt>
                <c:pt idx="216">
                  <c:v>0.7743669209969225</c:v>
                </c:pt>
                <c:pt idx="217">
                  <c:v>0.773384156632556</c:v>
                </c:pt>
                <c:pt idx="218">
                  <c:v>0.772384302880048</c:v>
                </c:pt>
                <c:pt idx="219">
                  <c:v>0.77136779688155455</c:v>
                </c:pt>
                <c:pt idx="220">
                  <c:v>0.77033507491653053</c:v>
                </c:pt>
                <c:pt idx="221">
                  <c:v>0.76928657205980089</c:v>
                </c:pt>
                <c:pt idx="222">
                  <c:v>0.7682227218670189</c:v>
                </c:pt>
                <c:pt idx="223">
                  <c:v>0.76714395608682751</c:v>
                </c:pt>
                <c:pt idx="224">
                  <c:v>0.76605070439900436</c:v>
                </c:pt>
                <c:pt idx="225">
                  <c:v>0.7649433941778262</c:v>
                </c:pt>
                <c:pt idx="226">
                  <c:v>0.76382245027995876</c:v>
                </c:pt>
                <c:pt idx="227">
                  <c:v>0.76268829485610312</c:v>
                </c:pt>
                <c:pt idx="228">
                  <c:v>0.76154134718565292</c:v>
                </c:pt>
                <c:pt idx="229">
                  <c:v>0.76038202353369277</c:v>
                </c:pt>
                <c:pt idx="230">
                  <c:v>0.7592107370295812</c:v>
                </c:pt>
                <c:pt idx="231">
                  <c:v>0.75802789756640199</c:v>
                </c:pt>
                <c:pt idx="232">
                  <c:v>0.75683391172064252</c:v>
                </c:pt>
                <c:pt idx="233">
                  <c:v>0.75562918269139356</c:v>
                </c:pt>
                <c:pt idx="234">
                  <c:v>0.75441411025839755</c:v>
                </c:pt>
                <c:pt idx="235">
                  <c:v>0.75318909075830898</c:v>
                </c:pt>
                <c:pt idx="236">
                  <c:v>0.75195451707852579</c:v>
                </c:pt>
                <c:pt idx="237">
                  <c:v>0.7507107786679369</c:v>
                </c:pt>
                <c:pt idx="238">
                  <c:v>0.74945826156397</c:v>
                </c:pt>
                <c:pt idx="239">
                  <c:v>0.7481973484353408</c:v>
                </c:pt>
                <c:pt idx="240">
                  <c:v>0.74692841863983561</c:v>
                </c:pt>
                <c:pt idx="241">
                  <c:v>0.74565184829656428</c:v>
                </c:pt>
                <c:pt idx="242">
                  <c:v>0.74436801037202349</c:v>
                </c:pt>
                <c:pt idx="243">
                  <c:v>0.74307727477938068</c:v>
                </c:pt>
                <c:pt idx="244">
                  <c:v>0.74178000849034131</c:v>
                </c:pt>
                <c:pt idx="245">
                  <c:v>0.74047657565898695</c:v>
                </c:pt>
                <c:pt idx="246">
                  <c:v>0.73916733775692811</c:v>
                </c:pt>
                <c:pt idx="247">
                  <c:v>0.73785265371914932</c:v>
                </c:pt>
                <c:pt idx="248">
                  <c:v>0.73653288009990248</c:v>
                </c:pt>
                <c:pt idx="249">
                  <c:v>0.73520837123795069</c:v>
                </c:pt>
                <c:pt idx="250">
                  <c:v>0.73387947943055931</c:v>
                </c:pt>
                <c:pt idx="251">
                  <c:v>0.73254655511548694</c:v>
                </c:pt>
                <c:pt idx="252">
                  <c:v>0.73120994706035025</c:v>
                </c:pt>
                <c:pt idx="253">
                  <c:v>0.72987000255860568</c:v>
                </c:pt>
                <c:pt idx="254">
                  <c:v>0.72852706763150876</c:v>
                </c:pt>
                <c:pt idx="255">
                  <c:v>0.72718148723528908</c:v>
                </c:pt>
                <c:pt idx="256">
                  <c:v>0.72583360547282338</c:v>
                </c:pt>
                <c:pt idx="257">
                  <c:v>0.7244837658091291</c:v>
                </c:pt>
                <c:pt idx="258">
                  <c:v>0.72313231128987698</c:v>
                </c:pt>
                <c:pt idx="259">
                  <c:v>0.72177958476226944</c:v>
                </c:pt>
                <c:pt idx="260">
                  <c:v>0.72042592909748271</c:v>
                </c:pt>
                <c:pt idx="261">
                  <c:v>0.71907168741399941</c:v>
                </c:pt>
                <c:pt idx="262">
                  <c:v>0.71771720330106148</c:v>
                </c:pt>
                <c:pt idx="263">
                  <c:v>0.71636282104154947</c:v>
                </c:pt>
                <c:pt idx="264">
                  <c:v>0.71500888583357713</c:v>
                </c:pt>
                <c:pt idx="265">
                  <c:v>0.71365574401005938</c:v>
                </c:pt>
                <c:pt idx="266">
                  <c:v>0.71230374325562273</c:v>
                </c:pt>
                <c:pt idx="267">
                  <c:v>0.71095323282013401</c:v>
                </c:pt>
                <c:pt idx="268">
                  <c:v>0.7096045637281867</c:v>
                </c:pt>
                <c:pt idx="269">
                  <c:v>0.70825808898393516</c:v>
                </c:pt>
                <c:pt idx="270">
                  <c:v>0.70691416377062988</c:v>
                </c:pt>
                <c:pt idx="271">
                  <c:v>0.70557314564423723</c:v>
                </c:pt>
                <c:pt idx="272">
                  <c:v>0.70423539472060304</c:v>
                </c:pt>
                <c:pt idx="273">
                  <c:v>0.7029012738555499</c:v>
                </c:pt>
                <c:pt idx="274">
                  <c:v>0.70157114881743976</c:v>
                </c:pt>
                <c:pt idx="275">
                  <c:v>0.70024538845163076</c:v>
                </c:pt>
                <c:pt idx="276">
                  <c:v>0.69892436483640163</c:v>
                </c:pt>
                <c:pt idx="277">
                  <c:v>0.69760845342983102</c:v>
                </c:pt>
                <c:pt idx="278">
                  <c:v>0.69629803320726458</c:v>
                </c:pt>
                <c:pt idx="279">
                  <c:v>0.69499348678889883</c:v>
                </c:pt>
                <c:pt idx="280">
                  <c:v>0.69369520055713474</c:v>
                </c:pt>
                <c:pt idx="281">
                  <c:v>0.6924035647633312</c:v>
                </c:pt>
                <c:pt idx="282">
                  <c:v>0.69111897362359254</c:v>
                </c:pt>
                <c:pt idx="283">
                  <c:v>0.68984182540328165</c:v>
                </c:pt>
                <c:pt idx="284">
                  <c:v>0.68857252248994405</c:v>
                </c:pt>
                <c:pt idx="285">
                  <c:v>0.68731147145430271</c:v>
                </c:pt>
                <c:pt idx="286">
                  <c:v>0.6860590830990837</c:v>
                </c:pt>
                <c:pt idx="287">
                  <c:v>0.68481577249531489</c:v>
                </c:pt>
                <c:pt idx="288">
                  <c:v>0.6835819590058374</c:v>
                </c:pt>
                <c:pt idx="289">
                  <c:v>0.68235806629572127</c:v>
                </c:pt>
                <c:pt idx="290">
                  <c:v>0.68114452232923439</c:v>
                </c:pt>
                <c:pt idx="291">
                  <c:v>0.67994175935309964</c:v>
                </c:pt>
                <c:pt idx="292">
                  <c:v>0.67875021386559131</c:v>
                </c:pt>
                <c:pt idx="293">
                  <c:v>0.6775703265711811</c:v>
                </c:pt>
                <c:pt idx="294">
                  <c:v>0.67640254232024344</c:v>
                </c:pt>
                <c:pt idx="295">
                  <c:v>0.67524731003340244</c:v>
                </c:pt>
                <c:pt idx="296">
                  <c:v>0.67410508261001612</c:v>
                </c:pt>
                <c:pt idx="297">
                  <c:v>0.67297631682021752</c:v>
                </c:pt>
                <c:pt idx="298">
                  <c:v>0.67186147317995726</c:v>
                </c:pt>
                <c:pt idx="299">
                  <c:v>0.67076101580834346</c:v>
                </c:pt>
                <c:pt idx="300">
                  <c:v>0.66967541226654259</c:v>
                </c:pt>
                <c:pt idx="301">
                  <c:v>0.66860513337751815</c:v>
                </c:pt>
                <c:pt idx="302">
                  <c:v>0.66755065302564065</c:v>
                </c:pt>
                <c:pt idx="303">
                  <c:v>0.66651244793534492</c:v>
                </c:pt>
                <c:pt idx="304">
                  <c:v>0.66549099742773576</c:v>
                </c:pt>
                <c:pt idx="305">
                  <c:v>0.66448678315415755</c:v>
                </c:pt>
                <c:pt idx="306">
                  <c:v>0.66350028880553169</c:v>
                </c:pt>
                <c:pt idx="307">
                  <c:v>0.66253199979629529</c:v>
                </c:pt>
                <c:pt idx="308">
                  <c:v>0.66158240292169213</c:v>
                </c:pt>
                <c:pt idx="309">
                  <c:v>0.66065198598708663</c:v>
                </c:pt>
                <c:pt idx="310">
                  <c:v>0.65974123740801482</c:v>
                </c:pt>
                <c:pt idx="311">
                  <c:v>0.65885064577956443</c:v>
                </c:pt>
                <c:pt idx="312">
                  <c:v>0.65798069941374393</c:v>
                </c:pt>
                <c:pt idx="313">
                  <c:v>0.65713188584347781</c:v>
                </c:pt>
                <c:pt idx="314">
                  <c:v>0.65630469129187818</c:v>
                </c:pt>
                <c:pt idx="315">
                  <c:v>0.65549960010552344</c:v>
                </c:pt>
                <c:pt idx="316">
                  <c:v>0.65471709415053836</c:v>
                </c:pt>
                <c:pt idx="317">
                  <c:v>0.65395765217034274</c:v>
                </c:pt>
                <c:pt idx="318">
                  <c:v>0.65322174910412811</c:v>
                </c:pt>
                <c:pt idx="319">
                  <c:v>0.65250985536521289</c:v>
                </c:pt>
                <c:pt idx="320">
                  <c:v>0.65182243607868873</c:v>
                </c:pt>
                <c:pt idx="321">
                  <c:v>0.65115995027792783</c:v>
                </c:pt>
                <c:pt idx="322">
                  <c:v>0.65052285005989208</c:v>
                </c:pt>
                <c:pt idx="323">
                  <c:v>0.64991157969936719</c:v>
                </c:pt>
                <c:pt idx="324">
                  <c:v>0.64932657472266597</c:v>
                </c:pt>
                <c:pt idx="325">
                  <c:v>0.64876826094172502</c:v>
                </c:pt>
                <c:pt idx="326">
                  <c:v>0.64823705344986693</c:v>
                </c:pt>
                <c:pt idx="327">
                  <c:v>0.64773335558101997</c:v>
                </c:pt>
                <c:pt idx="328">
                  <c:v>0.64725755783462102</c:v>
                </c:pt>
                <c:pt idx="329">
                  <c:v>0.64681003676893489</c:v>
                </c:pt>
                <c:pt idx="330">
                  <c:v>0.64639115386608492</c:v>
                </c:pt>
                <c:pt idx="331">
                  <c:v>0.64600125437258626</c:v>
                </c:pt>
                <c:pt idx="332">
                  <c:v>0.645640666119772</c:v>
                </c:pt>
                <c:pt idx="333">
                  <c:v>0.64530969832904472</c:v>
                </c:pt>
                <c:pt idx="334">
                  <c:v>0.64500864040745298</c:v>
                </c:pt>
                <c:pt idx="335">
                  <c:v>0.64473776073963474</c:v>
                </c:pt>
                <c:pt idx="336">
                  <c:v>0.64449730548269379</c:v>
                </c:pt>
                <c:pt idx="337">
                  <c:v>0.64428749737109392</c:v>
                </c:pt>
                <c:pt idx="338">
                  <c:v>0.64410853453907291</c:v>
                </c:pt>
                <c:pt idx="339">
                  <c:v>0.64396058936851541</c:v>
                </c:pt>
                <c:pt idx="340">
                  <c:v>0.64384380737055713</c:v>
                </c:pt>
                <c:pt idx="341">
                  <c:v>0.64375830610944873</c:v>
                </c:pt>
                <c:pt idx="342">
                  <c:v>0.64370417417743242</c:v>
                </c:pt>
                <c:pt idx="343">
                  <c:v>0.64368147022945288</c:v>
                </c:pt>
                <c:pt idx="344">
                  <c:v>0.64369022208655413</c:v>
                </c:pt>
                <c:pt idx="345">
                  <c:v>0.64373042591670926</c:v>
                </c:pt>
                <c:pt idx="346">
                  <c:v>0.64380204550162035</c:v>
                </c:pt>
                <c:pt idx="347">
                  <c:v>0.64390501159772895</c:v>
                </c:pt>
                <c:pt idx="348">
                  <c:v>0.64403922139922953</c:v>
                </c:pt>
                <c:pt idx="349">
                  <c:v>0.64420453811036205</c:v>
                </c:pt>
                <c:pt idx="350">
                  <c:v>0.64440079063360101</c:v>
                </c:pt>
                <c:pt idx="351">
                  <c:v>0.6446277733796264</c:v>
                </c:pt>
                <c:pt idx="352">
                  <c:v>0.64488524620410281</c:v>
                </c:pt>
                <c:pt idx="353">
                  <c:v>0.64517293447538415</c:v>
                </c:pt>
                <c:pt idx="354">
                  <c:v>0.64562873499212192</c:v>
                </c:pt>
                <c:pt idx="355">
                  <c:v>0.64562943677005391</c:v>
                </c:pt>
                <c:pt idx="356">
                  <c:v>0.64532801419792407</c:v>
                </c:pt>
                <c:pt idx="357">
                  <c:v>0.64583768774169781</c:v>
                </c:pt>
                <c:pt idx="358">
                  <c:v>0.6462140335337877</c:v>
                </c:pt>
                <c:pt idx="359">
                  <c:v>0.64661915745322729</c:v>
                </c:pt>
                <c:pt idx="360">
                  <c:v>0.64705261818643156</c:v>
                </c:pt>
                <c:pt idx="361">
                  <c:v>0.64751394318548106</c:v>
                </c:pt>
                <c:pt idx="362">
                  <c:v>0.64800262967732447</c:v>
                </c:pt>
                <c:pt idx="363">
                  <c:v>0.6485181457974809</c:v>
                </c:pt>
                <c:pt idx="364">
                  <c:v>0.64905993184240462</c:v>
                </c:pt>
                <c:pt idx="365">
                  <c:v>0.64962740163372401</c:v>
                </c:pt>
                <c:pt idx="366">
                  <c:v>0.65021994398663985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232-823B-41B4A6BE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510127"/>
        <c:axId val="1"/>
      </c:lineChart>
      <c:catAx>
        <c:axId val="1701510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1510127"/>
        <c:crosses val="autoZero"/>
        <c:crossBetween val="between"/>
        <c:majorUnit val="0.25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Calculations!$U$1</c:f>
              <c:strCache>
                <c:ptCount val="1"/>
                <c:pt idx="0">
                  <c:v>Eq of Time (minutes)</c:v>
                </c:pt>
              </c:strCache>
            </c:strRef>
          </c:tx>
          <c:marker>
            <c:symbol val="none"/>
          </c:marker>
          <c:val>
            <c:numRef>
              <c:f>Calculations!$U$3:$U$367</c:f>
              <c:numCache>
                <c:formatCode>General</c:formatCode>
                <c:ptCount val="365"/>
                <c:pt idx="0">
                  <c:v>-4.0292790753609466</c:v>
                </c:pt>
                <c:pt idx="1">
                  <c:v>-4.4903002344251854</c:v>
                </c:pt>
                <c:pt idx="2">
                  <c:v>-4.9450408833946859</c:v>
                </c:pt>
                <c:pt idx="3">
                  <c:v>-5.3930226907129155</c:v>
                </c:pt>
                <c:pt idx="4">
                  <c:v>-5.8337789319748561</c:v>
                </c:pt>
                <c:pt idx="5">
                  <c:v>-6.2668551956321599</c:v>
                </c:pt>
                <c:pt idx="6">
                  <c:v>-6.6918100576460722</c:v>
                </c:pt>
                <c:pt idx="7">
                  <c:v>-7.1082157236235197</c:v>
                </c:pt>
                <c:pt idx="8">
                  <c:v>-7.5156586370636473</c:v>
                </c:pt>
                <c:pt idx="9">
                  <c:v>-7.9137400524811108</c:v>
                </c:pt>
                <c:pt idx="10">
                  <c:v>-8.3020765722837755</c:v>
                </c:pt>
                <c:pt idx="11">
                  <c:v>-8.6803006464078614</c:v>
                </c:pt>
                <c:pt idx="12">
                  <c:v>-9.0480610338563263</c:v>
                </c:pt>
                <c:pt idx="13">
                  <c:v>-9.4050232254066941</c:v>
                </c:pt>
                <c:pt idx="14">
                  <c:v>-9.7508698268857454</c:v>
                </c:pt>
                <c:pt idx="15">
                  <c:v>-10.085300902549086</c:v>
                </c:pt>
                <c:pt idx="16">
                  <c:v>-10.408034278244305</c:v>
                </c:pt>
                <c:pt idx="17">
                  <c:v>-10.718805804145775</c:v>
                </c:pt>
                <c:pt idx="18">
                  <c:v>-11.017369577013612</c:v>
                </c:pt>
                <c:pt idx="19">
                  <c:v>-11.303498122046333</c:v>
                </c:pt>
                <c:pt idx="20">
                  <c:v>-11.57698253451853</c:v>
                </c:pt>
                <c:pt idx="21">
                  <c:v>-11.837632581545451</c:v>
                </c:pt>
                <c:pt idx="22">
                  <c:v>-12.085276764424085</c:v>
                </c:pt>
                <c:pt idx="23">
                  <c:v>-12.319762342130563</c:v>
                </c:pt>
                <c:pt idx="24">
                  <c:v>-12.540955316668109</c:v>
                </c:pt>
                <c:pt idx="25">
                  <c:v>-12.748740381082799</c:v>
                </c:pt>
                <c:pt idx="26">
                  <c:v>-12.943020831058361</c:v>
                </c:pt>
                <c:pt idx="27">
                  <c:v>-13.123718441122586</c:v>
                </c:pt>
                <c:pt idx="28">
                  <c:v>-13.290773306587214</c:v>
                </c:pt>
                <c:pt idx="29">
                  <c:v>-13.444143652434885</c:v>
                </c:pt>
                <c:pt idx="30">
                  <c:v>-13.583805610465062</c:v>
                </c:pt>
                <c:pt idx="31">
                  <c:v>-13.70975296607106</c:v>
                </c:pt>
                <c:pt idx="32">
                  <c:v>-13.821996876119762</c:v>
                </c:pt>
                <c:pt idx="33">
                  <c:v>-13.920565559448404</c:v>
                </c:pt>
                <c:pt idx="34">
                  <c:v>-14.005503961564724</c:v>
                </c:pt>
                <c:pt idx="35">
                  <c:v>-14.076873395187054</c:v>
                </c:pt>
                <c:pt idx="36">
                  <c:v>-14.134751158303658</c:v>
                </c:pt>
                <c:pt idx="37">
                  <c:v>-14.179230131463326</c:v>
                </c:pt>
                <c:pt idx="38">
                  <c:v>-14.210418356047297</c:v>
                </c:pt>
                <c:pt idx="39">
                  <c:v>-14.22843859528416</c:v>
                </c:pt>
                <c:pt idx="40">
                  <c:v>-14.233427879786838</c:v>
                </c:pt>
                <c:pt idx="41">
                  <c:v>-14.225537039394212</c:v>
                </c:pt>
                <c:pt idx="42">
                  <c:v>-14.204930223104368</c:v>
                </c:pt>
                <c:pt idx="43">
                  <c:v>-14.171784408859788</c:v>
                </c:pt>
                <c:pt idx="44">
                  <c:v>-14.126288904949666</c:v>
                </c:pt>
                <c:pt idx="45">
                  <c:v>-14.068644844747849</c:v>
                </c:pt>
                <c:pt idx="46">
                  <c:v>-13.999064676491491</c:v>
                </c:pt>
                <c:pt idx="47">
                  <c:v>-13.917771649754267</c:v>
                </c:pt>
                <c:pt idx="48">
                  <c:v>-13.824999300223098</c:v>
                </c:pt>
                <c:pt idx="49">
                  <c:v>-13.720990934349235</c:v>
                </c:pt>
                <c:pt idx="50">
                  <c:v>-13.605999115366901</c:v>
                </c:pt>
                <c:pt idx="51">
                  <c:v>-13.4802851521222</c:v>
                </c:pt>
                <c:pt idx="52">
                  <c:v>-13.344118592089124</c:v>
                </c:pt>
                <c:pt idx="53">
                  <c:v>-13.197776719862532</c:v>
                </c:pt>
                <c:pt idx="54">
                  <c:v>-13.041544062351798</c:v>
                </c:pt>
                <c:pt idx="55">
                  <c:v>-12.875711901813894</c:v>
                </c:pt>
                <c:pt idx="56">
                  <c:v>-12.700577797779367</c:v>
                </c:pt>
                <c:pt idx="57">
                  <c:v>-12.51644511883012</c:v>
                </c:pt>
                <c:pt idx="58">
                  <c:v>-12.32362258510846</c:v>
                </c:pt>
                <c:pt idx="59">
                  <c:v>-12.122423822334452</c:v>
                </c:pt>
                <c:pt idx="60">
                  <c:v>-11.913166928014389</c:v>
                </c:pt>
                <c:pt idx="61">
                  <c:v>-11.69617405043188</c:v>
                </c:pt>
                <c:pt idx="62">
                  <c:v>-11.471770980909476</c:v>
                </c:pt>
                <c:pt idx="63">
                  <c:v>-11.240286759745414</c:v>
                </c:pt>
                <c:pt idx="64">
                  <c:v>-11.002053296106222</c:v>
                </c:pt>
                <c:pt idx="65">
                  <c:v>-10.757405002096203</c:v>
                </c:pt>
                <c:pt idx="66">
                  <c:v>-10.506678441096739</c:v>
                </c:pt>
                <c:pt idx="67">
                  <c:v>-10.25021199040204</c:v>
                </c:pt>
                <c:pt idx="68">
                  <c:v>-9.9883455180649978</c:v>
                </c:pt>
                <c:pt idx="69">
                  <c:v>-9.7214200737968781</c:v>
                </c:pt>
                <c:pt idx="70">
                  <c:v>-9.4497775936711932</c:v>
                </c:pt>
                <c:pt idx="71">
                  <c:v>-9.1737606182990348</c:v>
                </c:pt>
                <c:pt idx="72">
                  <c:v>-8.8937120240717462</c:v>
                </c:pt>
                <c:pt idx="73">
                  <c:v>-8.6099747669907654</c:v>
                </c:pt>
                <c:pt idx="74">
                  <c:v>-8.3228916385341751</c:v>
                </c:pt>
                <c:pt idx="75">
                  <c:v>-8.0328050329438572</c:v>
                </c:pt>
                <c:pt idx="76">
                  <c:v>-7.7400567252753305</c:v>
                </c:pt>
                <c:pt idx="77">
                  <c:v>-7.4449876594698292</c:v>
                </c:pt>
                <c:pt idx="78">
                  <c:v>-7.1479377456897932</c:v>
                </c:pt>
                <c:pt idx="79">
                  <c:v>-6.8492456661027079</c:v>
                </c:pt>
                <c:pt idx="80">
                  <c:v>-6.5492486882589693</c:v>
                </c:pt>
                <c:pt idx="81">
                  <c:v>-6.2482824852028358</c:v>
                </c:pt>
                <c:pt idx="82">
                  <c:v>-5.946680961397373</c:v>
                </c:pt>
                <c:pt idx="83">
                  <c:v>-5.6447760835715464</c:v>
                </c:pt>
                <c:pt idx="84">
                  <c:v>-5.3428977155426773</c:v>
                </c:pt>
                <c:pt idx="85">
                  <c:v>-5.0413734561020824</c:v>
                </c:pt>
                <c:pt idx="86">
                  <c:v>-4.7405284790331406</c:v>
                </c:pt>
                <c:pt idx="87">
                  <c:v>-4.4406853743480319</c:v>
                </c:pt>
                <c:pt idx="88">
                  <c:v>-4.1421639898465568</c:v>
                </c:pt>
                <c:pt idx="89">
                  <c:v>-3.8452812721158174</c:v>
                </c:pt>
                <c:pt idx="90">
                  <c:v>-3.550351106127263</c:v>
                </c:pt>
                <c:pt idx="91">
                  <c:v>-3.2576841526169686</c:v>
                </c:pt>
                <c:pt idx="92">
                  <c:v>-2.967587682470636</c:v>
                </c:pt>
                <c:pt idx="93">
                  <c:v>-2.6803654073865042</c:v>
                </c:pt>
                <c:pt idx="94">
                  <c:v>-2.3963173061425143</c:v>
                </c:pt>
                <c:pt idx="95">
                  <c:v>-2.1157394458334453</c:v>
                </c:pt>
                <c:pt idx="96">
                  <c:v>-1.8389237975247368</c:v>
                </c:pt>
                <c:pt idx="97">
                  <c:v>-1.5661580458142406</c:v>
                </c:pt>
                <c:pt idx="98">
                  <c:v>-1.2977253918746574</c:v>
                </c:pt>
                <c:pt idx="99">
                  <c:v>-1.0339043496156097</c:v>
                </c:pt>
                <c:pt idx="100">
                  <c:v>-0.77496853467070459</c:v>
                </c:pt>
                <c:pt idx="101">
                  <c:v>-0.52118644601005759</c:v>
                </c:pt>
                <c:pt idx="102">
                  <c:v>-0.27282124003863994</c:v>
                </c:pt>
                <c:pt idx="103">
                  <c:v>-3.0130497126224526E-2</c:v>
                </c:pt>
                <c:pt idx="104">
                  <c:v>0.20663401938562073</c:v>
                </c:pt>
                <c:pt idx="105">
                  <c:v>0.4372266116037935</c:v>
                </c:pt>
                <c:pt idx="106">
                  <c:v>0.6614079027232036</c:v>
                </c:pt>
                <c:pt idx="107">
                  <c:v>0.8789450996083048</c:v>
                </c:pt>
                <c:pt idx="108">
                  <c:v>1.0896122619567863</c:v>
                </c:pt>
                <c:pt idx="109">
                  <c:v>1.2931905775991548</c:v>
                </c:pt>
                <c:pt idx="110">
                  <c:v>1.4894686434127822</c:v>
                </c:pt>
                <c:pt idx="111">
                  <c:v>1.6782427512426703</c:v>
                </c:pt>
                <c:pt idx="112">
                  <c:v>1.8593171781614295</c:v>
                </c:pt>
                <c:pt idx="113">
                  <c:v>2.0325044803093597</c:v>
                </c:pt>
                <c:pt idx="114">
                  <c:v>2.1976257894952949</c:v>
                </c:pt>
                <c:pt idx="115">
                  <c:v>2.354511111675003</c:v>
                </c:pt>
                <c:pt idx="116">
                  <c:v>2.5029996263568233</c:v>
                </c:pt>
                <c:pt idx="117">
                  <c:v>2.6429399859232534</c:v>
                </c:pt>
                <c:pt idx="118">
                  <c:v>2.7741906138157839</c:v>
                </c:pt>
                <c:pt idx="119">
                  <c:v>2.8966200004675633</c:v>
                </c:pt>
                <c:pt idx="120">
                  <c:v>3.0101069958361544</c:v>
                </c:pt>
                <c:pt idx="121">
                  <c:v>3.1145410973469927</c:v>
                </c:pt>
                <c:pt idx="122">
                  <c:v>3.2098227320236172</c:v>
                </c:pt>
                <c:pt idx="123">
                  <c:v>3.2958635315631857</c:v>
                </c:pt>
                <c:pt idx="124">
                  <c:v>3.3725865990861883</c:v>
                </c:pt>
                <c:pt idx="125">
                  <c:v>3.439926766284755</c:v>
                </c:pt>
                <c:pt idx="126">
                  <c:v>3.4978308396802706</c:v>
                </c:pt>
                <c:pt idx="127">
                  <c:v>3.5462578347072933</c:v>
                </c:pt>
                <c:pt idx="128">
                  <c:v>3.5851791963394519</c:v>
                </c:pt>
                <c:pt idx="129">
                  <c:v>3.6145790049949529</c:v>
                </c:pt>
                <c:pt idx="130">
                  <c:v>3.6344541664679082</c:v>
                </c:pt>
                <c:pt idx="131">
                  <c:v>3.6448145846698408</c:v>
                </c:pt>
                <c:pt idx="132">
                  <c:v>3.6456833159892583</c:v>
                </c:pt>
                <c:pt idx="133">
                  <c:v>3.6370967041154034</c:v>
                </c:pt>
                <c:pt idx="134">
                  <c:v>3.619104494229552</c:v>
                </c:pt>
                <c:pt idx="135">
                  <c:v>3.5917699254999356</c:v>
                </c:pt>
                <c:pt idx="136">
                  <c:v>3.555169800891528</c:v>
                </c:pt>
                <c:pt idx="137">
                  <c:v>3.5093945333494396</c:v>
                </c:pt>
                <c:pt idx="138">
                  <c:v>3.4545481674935465</c:v>
                </c:pt>
                <c:pt idx="139">
                  <c:v>3.3907483760295833</c:v>
                </c:pt>
                <c:pt idx="140">
                  <c:v>3.3181264301613718</c:v>
                </c:pt>
                <c:pt idx="141">
                  <c:v>3.2368271433683931</c:v>
                </c:pt>
                <c:pt idx="142">
                  <c:v>3.1470087880057664</c:v>
                </c:pt>
                <c:pt idx="143">
                  <c:v>3.0488429842671896</c:v>
                </c:pt>
                <c:pt idx="144">
                  <c:v>2.9425145611441832</c:v>
                </c:pt>
                <c:pt idx="145">
                  <c:v>2.8282213891208565</c:v>
                </c:pt>
                <c:pt idx="146">
                  <c:v>2.7061741844298832</c:v>
                </c:pt>
                <c:pt idx="147">
                  <c:v>2.576596284801564</c:v>
                </c:pt>
                <c:pt idx="148">
                  <c:v>2.4397233967433225</c:v>
                </c:pt>
                <c:pt idx="149">
                  <c:v>2.2958033144835395</c:v>
                </c:pt>
                <c:pt idx="150">
                  <c:v>2.1450956108214796</c:v>
                </c:pt>
                <c:pt idx="151">
                  <c:v>1.9878713002302868</c:v>
                </c:pt>
                <c:pt idx="152">
                  <c:v>1.8244124746601711</c:v>
                </c:pt>
                <c:pt idx="153">
                  <c:v>1.6550119125925704</c:v>
                </c:pt>
                <c:pt idx="154">
                  <c:v>1.4799726619991749</c:v>
                </c:pt>
                <c:pt idx="155">
                  <c:v>1.2996075979654247</c:v>
                </c:pt>
                <c:pt idx="156">
                  <c:v>1.1142389558166101</c:v>
                </c:pt>
                <c:pt idx="157">
                  <c:v>0.92419784070360689</c:v>
                </c:pt>
                <c:pt idx="158">
                  <c:v>0.72982371467975282</c:v>
                </c:pt>
                <c:pt idx="159">
                  <c:v>0.53146386240038146</c:v>
                </c:pt>
                <c:pt idx="160">
                  <c:v>0.32947283664641225</c:v>
                </c:pt>
                <c:pt idx="161">
                  <c:v>0.12421188497369193</c:v>
                </c:pt>
                <c:pt idx="162">
                  <c:v>-8.3951641153335158E-2</c:v>
                </c:pt>
                <c:pt idx="163">
                  <c:v>-0.29464489331004257</c:v>
                </c:pt>
                <c:pt idx="164">
                  <c:v>-0.5074901476294098</c:v>
                </c:pt>
                <c:pt idx="165">
                  <c:v>-0.72210543934758087</c:v>
                </c:pt>
                <c:pt idx="166">
                  <c:v>-0.93810520874198156</c:v>
                </c:pt>
                <c:pt idx="167">
                  <c:v>-1.1551009568213184</c:v>
                </c:pt>
                <c:pt idx="168">
                  <c:v>-1.3727019090586867</c:v>
                </c:pt>
                <c:pt idx="169">
                  <c:v>-1.5905156854337297</c:v>
                </c:pt>
                <c:pt idx="170">
                  <c:v>-1.8081489750216668</c:v>
                </c:pt>
                <c:pt idx="171">
                  <c:v>-2.0252082133505955</c:v>
                </c:pt>
                <c:pt idx="172">
                  <c:v>-2.241300260735994</c:v>
                </c:pt>
                <c:pt idx="173">
                  <c:v>-2.4560330797849557</c:v>
                </c:pt>
                <c:pt idx="174">
                  <c:v>-2.6690164102801841</c:v>
                </c:pt>
                <c:pt idx="175">
                  <c:v>-2.8798624396483516</c:v>
                </c:pt>
                <c:pt idx="176">
                  <c:v>-3.0881864672374348</c:v>
                </c:pt>
                <c:pt idx="177">
                  <c:v>-3.2936075606606754</c:v>
                </c:pt>
                <c:pt idx="178">
                  <c:v>-3.4957492024772736</c:v>
                </c:pt>
                <c:pt idx="179">
                  <c:v>-3.6942399255249128</c:v>
                </c:pt>
                <c:pt idx="180">
                  <c:v>-3.8887139352688482</c:v>
                </c:pt>
                <c:pt idx="181">
                  <c:v>-4.0788117175672944</c:v>
                </c:pt>
                <c:pt idx="182">
                  <c:v>-4.2641806303253755</c:v>
                </c:pt>
                <c:pt idx="183">
                  <c:v>-4.4444754775525421</c:v>
                </c:pt>
                <c:pt idx="184">
                  <c:v>-4.6193590644291858</c:v>
                </c:pt>
                <c:pt idx="185">
                  <c:v>-4.788502732039122</c:v>
                </c:pt>
                <c:pt idx="186">
                  <c:v>-4.9515868705215356</c:v>
                </c:pt>
                <c:pt idx="187">
                  <c:v>-5.1083014094558283</c:v>
                </c:pt>
                <c:pt idx="188">
                  <c:v>-5.2583462844158024</c:v>
                </c:pt>
                <c:pt idx="189">
                  <c:v>-5.4014318786758171</c:v>
                </c:pt>
                <c:pt idx="190">
                  <c:v>-5.5372794391874862</c:v>
                </c:pt>
                <c:pt idx="191">
                  <c:v>-5.6656214660189104</c:v>
                </c:pt>
                <c:pt idx="192">
                  <c:v>-5.786202074551694</c:v>
                </c:pt>
                <c:pt idx="193">
                  <c:v>-5.8987773298464301</c:v>
                </c:pt>
                <c:pt idx="194">
                  <c:v>-6.0031155526765652</c:v>
                </c:pt>
                <c:pt idx="195">
                  <c:v>-6.098997596843085</c:v>
                </c:pt>
                <c:pt idx="196">
                  <c:v>-6.1862170974951951</c:v>
                </c:pt>
                <c:pt idx="197">
                  <c:v>-6.2645806902699324</c:v>
                </c:pt>
                <c:pt idx="198">
                  <c:v>-6.3339082011995806</c:v>
                </c:pt>
                <c:pt idx="199">
                  <c:v>-6.3940328074047788</c:v>
                </c:pt>
                <c:pt idx="200">
                  <c:v>-6.4448011687356495</c:v>
                </c:pt>
                <c:pt idx="201">
                  <c:v>-6.4860735305932451</c:v>
                </c:pt>
                <c:pt idx="202">
                  <c:v>-6.5177237982825513</c:v>
                </c:pt>
                <c:pt idx="203">
                  <c:v>-6.5396395833448846</c:v>
                </c:pt>
                <c:pt idx="204">
                  <c:v>-6.5517222224050133</c:v>
                </c:pt>
                <c:pt idx="205">
                  <c:v>-6.5538867691709521</c:v>
                </c:pt>
                <c:pt idx="206">
                  <c:v>-6.5460619603069263</c:v>
                </c:pt>
                <c:pt idx="207">
                  <c:v>-6.5281901559801891</c:v>
                </c:pt>
                <c:pt idx="208">
                  <c:v>-6.5002272559741714</c:v>
                </c:pt>
                <c:pt idx="209">
                  <c:v>-6.4621425923200135</c:v>
                </c:pt>
                <c:pt idx="210">
                  <c:v>-6.4139187994823228</c:v>
                </c:pt>
                <c:pt idx="211">
                  <c:v>-6.3555516631824167</c:v>
                </c:pt>
                <c:pt idx="212">
                  <c:v>-6.287049949020437</c:v>
                </c:pt>
                <c:pt idx="213">
                  <c:v>-6.2084352120896309</c:v>
                </c:pt>
                <c:pt idx="214">
                  <c:v>-6.1197415888345823</c:v>
                </c:pt>
                <c:pt idx="215">
                  <c:v>-6.0210155724430736</c:v>
                </c:pt>
                <c:pt idx="216">
                  <c:v>-5.9123157730832894</c:v>
                </c:pt>
                <c:pt idx="217">
                  <c:v>-5.7937126643401662</c:v>
                </c:pt>
                <c:pt idx="218">
                  <c:v>-5.6652883172113002</c:v>
                </c:pt>
                <c:pt idx="219">
                  <c:v>-5.5271361230399254</c:v>
                </c:pt>
                <c:pt idx="220">
                  <c:v>-5.3793605067642094</c:v>
                </c:pt>
                <c:pt idx="221">
                  <c:v>-5.2220766318706158</c:v>
                </c:pt>
                <c:pt idx="222">
                  <c:v>-5.0554100984121977</c:v>
                </c:pt>
                <c:pt idx="223">
                  <c:v>-4.8794966354590885</c:v>
                </c:pt>
                <c:pt idx="224">
                  <c:v>-4.6944817893103217</c:v>
                </c:pt>
                <c:pt idx="225">
                  <c:v>-4.5005206087747354</c:v>
                </c:pt>
                <c:pt idx="226">
                  <c:v>-4.2977773287962178</c:v>
                </c:pt>
                <c:pt idx="227">
                  <c:v>-4.086425053648064</c:v>
                </c:pt>
                <c:pt idx="228">
                  <c:v>-3.8666454408902444</c:v>
                </c:pt>
                <c:pt idx="229">
                  <c:v>-3.6386283872196072</c:v>
                </c:pt>
                <c:pt idx="230">
                  <c:v>-3.4025717172826835</c:v>
                </c:pt>
                <c:pt idx="231">
                  <c:v>-3.1586808764742669</c:v>
                </c:pt>
                <c:pt idx="232">
                  <c:v>-2.9071686286648579</c:v>
                </c:pt>
                <c:pt idx="233">
                  <c:v>-2.6482547597284456</c:v>
                </c:pt>
                <c:pt idx="234">
                  <c:v>-2.3821657876768554</c:v>
                </c:pt>
                <c:pt idx="235">
                  <c:v>-2.1091346801206261</c:v>
                </c:pt>
                <c:pt idx="236">
                  <c:v>-1.8294005796958208</c:v>
                </c:pt>
                <c:pt idx="237">
                  <c:v>-1.5432085380113136</c:v>
                </c:pt>
                <c:pt idx="238">
                  <c:v>-1.2508092585950181</c:v>
                </c:pt>
                <c:pt idx="239">
                  <c:v>-0.95245884920945179</c:v>
                </c:pt>
                <c:pt idx="240">
                  <c:v>-0.64841858383813911</c:v>
                </c:pt>
                <c:pt idx="241">
                  <c:v>-0.33895467454261702</c:v>
                </c:pt>
                <c:pt idx="242">
                  <c:v>-2.4338053300991876E-2</c:v>
                </c:pt>
                <c:pt idx="243">
                  <c:v>0.29515583614432156</c:v>
                </c:pt>
                <c:pt idx="244">
                  <c:v>0.61924723650081137</c:v>
                </c:pt>
                <c:pt idx="245">
                  <c:v>0.94765226535467573</c:v>
                </c:pt>
                <c:pt idx="246">
                  <c:v>1.28008309405618</c:v>
                </c:pt>
                <c:pt idx="247">
                  <c:v>1.6162481173832755</c:v>
                </c:pt>
                <c:pt idx="248">
                  <c:v>1.9558521144005112</c:v>
                </c:pt>
                <c:pt idx="249">
                  <c:v>2.2985964009832238</c:v>
                </c:pt>
                <c:pt idx="250">
                  <c:v>2.6441789745859818</c:v>
                </c:pt>
                <c:pt idx="251">
                  <c:v>2.9922946518733253</c:v>
                </c:pt>
                <c:pt idx="252">
                  <c:v>3.3426351999248913</c:v>
                </c:pt>
                <c:pt idx="253">
                  <c:v>3.6948894617664485</c:v>
                </c:pt>
                <c:pt idx="254">
                  <c:v>4.0487434770553588</c:v>
                </c:pt>
                <c:pt idx="255">
                  <c:v>4.4038805987932035</c:v>
                </c:pt>
                <c:pt idx="256">
                  <c:v>4.7599816069766163</c:v>
                </c:pt>
                <c:pt idx="257">
                  <c:v>5.1167248201617275</c:v>
                </c:pt>
                <c:pt idx="258">
                  <c:v>5.4737862059207387</c:v>
                </c:pt>
                <c:pt idx="259">
                  <c:v>5.8308394912315276</c:v>
                </c:pt>
                <c:pt idx="260">
                  <c:v>6.1875562738340433</c:v>
                </c:pt>
                <c:pt idx="261">
                  <c:v>6.543606135624441</c:v>
                </c:pt>
                <c:pt idx="262">
                  <c:v>6.8986567591536767</c:v>
                </c:pt>
                <c:pt idx="263">
                  <c:v>7.2523740483010677</c:v>
                </c:pt>
                <c:pt idx="264">
                  <c:v>7.6044222542017215</c:v>
                </c:pt>
                <c:pt idx="265">
                  <c:v>7.9544641074687545</c:v>
                </c:pt>
                <c:pt idx="266">
                  <c:v>8.302160957759817</c:v>
                </c:pt>
                <c:pt idx="267">
                  <c:v>8.6471729217000508</c:v>
                </c:pt>
                <c:pt idx="268">
                  <c:v>8.9891590401344654</c:v>
                </c:pt>
                <c:pt idx="269">
                  <c:v>9.327777445655423</c:v>
                </c:pt>
                <c:pt idx="270">
                  <c:v>9.6626855413063346</c:v>
                </c:pt>
                <c:pt idx="271">
                  <c:v>9.9935401912971873</c:v>
                </c:pt>
                <c:pt idx="272">
                  <c:v>10.319997924532185</c:v>
                </c:pt>
                <c:pt idx="273">
                  <c:v>10.641715151658673</c:v>
                </c:pt>
                <c:pt idx="274">
                  <c:v>10.958348396309445</c:v>
                </c:pt>
                <c:pt idx="275">
                  <c:v>11.269554541106775</c:v>
                </c:pt>
                <c:pt idx="276">
                  <c:v>11.574991088945342</c:v>
                </c:pt>
                <c:pt idx="277">
                  <c:v>11.874316439959113</c:v>
                </c:pt>
                <c:pt idx="278">
                  <c:v>12.167190184519907</c:v>
                </c:pt>
                <c:pt idx="279">
                  <c:v>12.453273412501334</c:v>
                </c:pt>
                <c:pt idx="280">
                  <c:v>12.732229038957085</c:v>
                </c:pt>
                <c:pt idx="281">
                  <c:v>13.003722146269874</c:v>
                </c:pt>
                <c:pt idx="282">
                  <c:v>13.267420342717749</c:v>
                </c:pt>
                <c:pt idx="283">
                  <c:v>13.522994137308753</c:v>
                </c:pt>
                <c:pt idx="284">
                  <c:v>13.77011733063992</c:v>
                </c:pt>
                <c:pt idx="285">
                  <c:v>14.008467421412469</c:v>
                </c:pt>
                <c:pt idx="286">
                  <c:v>14.237726028158304</c:v>
                </c:pt>
                <c:pt idx="287">
                  <c:v>14.457579325606766</c:v>
                </c:pt>
                <c:pt idx="288">
                  <c:v>14.667718495027842</c:v>
                </c:pt>
                <c:pt idx="289">
                  <c:v>14.867840187791856</c:v>
                </c:pt>
                <c:pt idx="290">
                  <c:v>15.057647001265314</c:v>
                </c:pt>
                <c:pt idx="291">
                  <c:v>15.236847966095988</c:v>
                </c:pt>
                <c:pt idx="292">
                  <c:v>15.405159043810635</c:v>
                </c:pt>
                <c:pt idx="293">
                  <c:v>15.562303633585808</c:v>
                </c:pt>
                <c:pt idx="294">
                  <c:v>15.708013086946963</c:v>
                </c:pt>
                <c:pt idx="295">
                  <c:v>15.842027229070908</c:v>
                </c:pt>
                <c:pt idx="296">
                  <c:v>15.964094885293864</c:v>
                </c:pt>
                <c:pt idx="297">
                  <c:v>16.073974411339922</c:v>
                </c:pt>
                <c:pt idx="298">
                  <c:v>16.171434225727722</c:v>
                </c:pt>
                <c:pt idx="299">
                  <c:v>16.256253342747655</c:v>
                </c:pt>
                <c:pt idx="300">
                  <c:v>16.32822190433205</c:v>
                </c:pt>
                <c:pt idx="301">
                  <c:v>16.387141709114275</c:v>
                </c:pt>
                <c:pt idx="302">
                  <c:v>16.432826736901166</c:v>
                </c:pt>
                <c:pt idx="303">
                  <c:v>16.465103666773615</c:v>
                </c:pt>
                <c:pt idx="304">
                  <c:v>16.483812386975334</c:v>
                </c:pt>
                <c:pt idx="305">
                  <c:v>16.488806494748154</c:v>
                </c:pt>
                <c:pt idx="306">
                  <c:v>16.479953784246735</c:v>
                </c:pt>
                <c:pt idx="307">
                  <c:v>16.457136720662131</c:v>
                </c:pt>
                <c:pt idx="308">
                  <c:v>16.420252898686844</c:v>
                </c:pt>
                <c:pt idx="309">
                  <c:v>16.369215483461488</c:v>
                </c:pt>
                <c:pt idx="310">
                  <c:v>16.303953632161903</c:v>
                </c:pt>
                <c:pt idx="311">
                  <c:v>16.224412894411927</c:v>
                </c:pt>
                <c:pt idx="312">
                  <c:v>16.130555589739348</c:v>
                </c:pt>
                <c:pt idx="313">
                  <c:v>16.022361160336253</c:v>
                </c:pt>
                <c:pt idx="314">
                  <c:v>15.899826497434818</c:v>
                </c:pt>
                <c:pt idx="315">
                  <c:v>15.76296623966333</c:v>
                </c:pt>
                <c:pt idx="316">
                  <c:v>15.611813041816195</c:v>
                </c:pt>
                <c:pt idx="317">
                  <c:v>15.446417812546528</c:v>
                </c:pt>
                <c:pt idx="318">
                  <c:v>15.266849919558767</c:v>
                </c:pt>
                <c:pt idx="319">
                  <c:v>15.073197360976732</c:v>
                </c:pt>
                <c:pt idx="320">
                  <c:v>14.865566901648574</c:v>
                </c:pt>
                <c:pt idx="321">
                  <c:v>14.644084173252535</c:v>
                </c:pt>
                <c:pt idx="322">
                  <c:v>14.40889373716464</c:v>
                </c:pt>
                <c:pt idx="323">
                  <c:v>14.160159109172753</c:v>
                </c:pt>
                <c:pt idx="324">
                  <c:v>13.898062745220038</c:v>
                </c:pt>
                <c:pt idx="325">
                  <c:v>13.622805987496619</c:v>
                </c:pt>
                <c:pt idx="326">
                  <c:v>13.334608970305542</c:v>
                </c:pt>
                <c:pt idx="327">
                  <c:v>13.033710485272289</c:v>
                </c:pt>
                <c:pt idx="328">
                  <c:v>12.720367805579956</c:v>
                </c:pt>
                <c:pt idx="329">
                  <c:v>12.394856469064635</c:v>
                </c:pt>
                <c:pt idx="330">
                  <c:v>12.057470020115353</c:v>
                </c:pt>
                <c:pt idx="331">
                  <c:v>11.708519710487041</c:v>
                </c:pt>
                <c:pt idx="332">
                  <c:v>11.348334159244608</c:v>
                </c:pt>
                <c:pt idx="333">
                  <c:v>10.977258972213589</c:v>
                </c:pt>
                <c:pt idx="334">
                  <c:v>10.59565632143935</c:v>
                </c:pt>
                <c:pt idx="335">
                  <c:v>10.20390448529181</c:v>
                </c:pt>
                <c:pt idx="336">
                  <c:v>9.8023973499972801</c:v>
                </c:pt>
                <c:pt idx="337">
                  <c:v>9.3915438734987795</c:v>
                </c:pt>
                <c:pt idx="338">
                  <c:v>8.9717675126872614</c:v>
                </c:pt>
                <c:pt idx="339">
                  <c:v>8.5435056151633564</c:v>
                </c:pt>
                <c:pt idx="340">
                  <c:v>8.1072087768220822</c:v>
                </c:pt>
                <c:pt idx="341">
                  <c:v>7.6633401666682639</c:v>
                </c:pt>
                <c:pt idx="342">
                  <c:v>7.2123748203812488</c:v>
                </c:pt>
                <c:pt idx="343">
                  <c:v>6.7547989042653604</c:v>
                </c:pt>
                <c:pt idx="344">
                  <c:v>6.291108951322756</c:v>
                </c:pt>
                <c:pt idx="345">
                  <c:v>5.8218110712778426</c:v>
                </c:pt>
                <c:pt idx="346">
                  <c:v>5.3474201364932892</c:v>
                </c:pt>
                <c:pt idx="347">
                  <c:v>4.8684589457705814</c:v>
                </c:pt>
                <c:pt idx="348">
                  <c:v>4.385457368146966</c:v>
                </c:pt>
                <c:pt idx="349">
                  <c:v>3.8989514688335571</c:v>
                </c:pt>
                <c:pt idx="350">
                  <c:v>3.4094826195243115</c:v>
                </c:pt>
                <c:pt idx="351">
                  <c:v>2.9175965953591216</c:v>
                </c:pt>
                <c:pt idx="352">
                  <c:v>2.4238426608590165</c:v>
                </c:pt>
                <c:pt idx="353">
                  <c:v>1.7263683609530687</c:v>
                </c:pt>
                <c:pt idx="354">
                  <c:v>1.7253583787282913</c:v>
                </c:pt>
                <c:pt idx="355">
                  <c:v>2.1764375995863645</c:v>
                </c:pt>
                <c:pt idx="356">
                  <c:v>1.4329400232443996</c:v>
                </c:pt>
                <c:pt idx="357">
                  <c:v>0.93689896265796901</c:v>
                </c:pt>
                <c:pt idx="358">
                  <c:v>0.44120340968846672</c:v>
                </c:pt>
                <c:pt idx="359">
                  <c:v>-5.3593854112208933E-2</c:v>
                </c:pt>
                <c:pt idx="360">
                  <c:v>-0.5469421397117249</c:v>
                </c:pt>
                <c:pt idx="361">
                  <c:v>-1.0382937745735559</c:v>
                </c:pt>
                <c:pt idx="362">
                  <c:v>-1.5271050184127239</c:v>
                </c:pt>
                <c:pt idx="363">
                  <c:v>-2.0128369683538936</c:v>
                </c:pt>
                <c:pt idx="364">
                  <c:v>-2.4949564511870701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E-42EA-B71A-0BAD81FE5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1679"/>
        <c:axId val="1"/>
      </c:lineChart>
      <c:catAx>
        <c:axId val="170021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021167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Calculations!$S$1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Calculations!$S$2:$S$368</c:f>
              <c:numCache>
                <c:formatCode>General</c:formatCode>
                <c:ptCount val="367"/>
                <c:pt idx="0">
                  <c:v>-22.978492020621452</c:v>
                </c:pt>
                <c:pt idx="1">
                  <c:v>-22.890325809268035</c:v>
                </c:pt>
                <c:pt idx="2">
                  <c:v>-22.794565382855168</c:v>
                </c:pt>
                <c:pt idx="3">
                  <c:v>-22.691257585762131</c:v>
                </c:pt>
                <c:pt idx="4">
                  <c:v>-22.580452964686202</c:v>
                </c:pt>
                <c:pt idx="5">
                  <c:v>-22.462205687529725</c:v>
                </c:pt>
                <c:pt idx="6">
                  <c:v>-22.336573457441741</c:v>
                </c:pt>
                <c:pt idx="7">
                  <c:v>-22.203617422372641</c:v>
                </c:pt>
                <c:pt idx="8">
                  <c:v>-22.063402080507615</c:v>
                </c:pt>
                <c:pt idx="9">
                  <c:v>-21.915995181956387</c:v>
                </c:pt>
                <c:pt idx="10">
                  <c:v>-21.761467627080084</c:v>
                </c:pt>
                <c:pt idx="11">
                  <c:v>-21.599893361842362</c:v>
                </c:pt>
                <c:pt idx="12">
                  <c:v>-21.431349270577911</c:v>
                </c:pt>
                <c:pt idx="13">
                  <c:v>-21.255915066558135</c:v>
                </c:pt>
                <c:pt idx="14">
                  <c:v>-21.073673180746241</c:v>
                </c:pt>
                <c:pt idx="15">
                  <c:v>-20.8847086491181</c:v>
                </c:pt>
                <c:pt idx="16">
                  <c:v>-20.689108998925239</c:v>
                </c:pt>
                <c:pt idx="17">
                  <c:v>-20.486964134258336</c:v>
                </c:pt>
                <c:pt idx="18">
                  <c:v>-20.278366221273703</c:v>
                </c:pt>
                <c:pt idx="19">
                  <c:v>-20.063409573417925</c:v>
                </c:pt>
                <c:pt idx="20">
                  <c:v>-19.842190536979185</c:v>
                </c:pt>
                <c:pt idx="21">
                  <c:v>-19.614807377284318</c:v>
                </c:pt>
                <c:pt idx="22">
                  <c:v>-19.381360165836028</c:v>
                </c:pt>
                <c:pt idx="23">
                  <c:v>-19.141950668671154</c:v>
                </c:pt>
                <c:pt idx="24">
                  <c:v>-18.896682236206662</c:v>
                </c:pt>
                <c:pt idx="25">
                  <c:v>-18.645659694821788</c:v>
                </c:pt>
                <c:pt idx="26">
                  <c:v>-18.388989240399731</c:v>
                </c:pt>
                <c:pt idx="27">
                  <c:v>-18.126778334044904</c:v>
                </c:pt>
                <c:pt idx="28">
                  <c:v>-17.859135600166681</c:v>
                </c:pt>
                <c:pt idx="29">
                  <c:v>-17.586170727100193</c:v>
                </c:pt>
                <c:pt idx="30">
                  <c:v>-17.307994370424243</c:v>
                </c:pt>
                <c:pt idx="31">
                  <c:v>-17.024718059111418</c:v>
                </c:pt>
                <c:pt idx="32">
                  <c:v>-16.736454104631964</c:v>
                </c:pt>
                <c:pt idx="33">
                  <c:v>-16.44331551311328</c:v>
                </c:pt>
                <c:pt idx="34">
                  <c:v>-16.145415900644217</c:v>
                </c:pt>
                <c:pt idx="35">
                  <c:v>-15.842869411793252</c:v>
                </c:pt>
                <c:pt idx="36">
                  <c:v>-15.535790641392742</c:v>
                </c:pt>
                <c:pt idx="37">
                  <c:v>-15.224294559637713</c:v>
                </c:pt>
                <c:pt idx="38">
                  <c:v>-14.908496440524974</c:v>
                </c:pt>
                <c:pt idx="39">
                  <c:v>-14.588511793636194</c:v>
                </c:pt>
                <c:pt idx="40">
                  <c:v>-14.264456299282546</c:v>
                </c:pt>
                <c:pt idx="41">
                  <c:v>-13.936445746993938</c:v>
                </c:pt>
                <c:pt idx="42">
                  <c:v>-13.604595977327914</c:v>
                </c:pt>
                <c:pt idx="43">
                  <c:v>-13.269022826981123</c:v>
                </c:pt>
                <c:pt idx="44">
                  <c:v>-12.929842077154252</c:v>
                </c:pt>
                <c:pt idx="45">
                  <c:v>-12.587169405125808</c:v>
                </c:pt>
                <c:pt idx="46">
                  <c:v>-12.241120338983867</c:v>
                </c:pt>
                <c:pt idx="47">
                  <c:v>-11.891810215450876</c:v>
                </c:pt>
                <c:pt idx="48">
                  <c:v>-11.539354140739539</c:v>
                </c:pt>
                <c:pt idx="49">
                  <c:v>-11.183866954357384</c:v>
                </c:pt>
                <c:pt idx="50">
                  <c:v>-10.825463195797605</c:v>
                </c:pt>
                <c:pt idx="51">
                  <c:v>-10.464257074024438</c:v>
                </c:pt>
                <c:pt idx="52">
                  <c:v>-10.100362439664346</c:v>
                </c:pt>
                <c:pt idx="53">
                  <c:v>-9.7338927598378717</c:v>
                </c:pt>
                <c:pt idx="54">
                  <c:v>-9.3649610955132072</c:v>
                </c:pt>
                <c:pt idx="55">
                  <c:v>-8.9936800813111439</c:v>
                </c:pt>
                <c:pt idx="56">
                  <c:v>-8.6201619076582183</c:v>
                </c:pt>
                <c:pt idx="57">
                  <c:v>-8.2445183051996498</c:v>
                </c:pt>
                <c:pt idx="58">
                  <c:v>-7.8668605313698494</c:v>
                </c:pt>
                <c:pt idx="59">
                  <c:v>-7.4872993590308381</c:v>
                </c:pt>
                <c:pt idx="60">
                  <c:v>-7.1059450670837538</c:v>
                </c:pt>
                <c:pt idx="61">
                  <c:v>-6.7229074329514225</c:v>
                </c:pt>
                <c:pt idx="62">
                  <c:v>-6.3382957268449678</c:v>
                </c:pt>
                <c:pt idx="63">
                  <c:v>-5.9522187077115589</c:v>
                </c:pt>
                <c:pt idx="64">
                  <c:v>-5.5647846207854066</c:v>
                </c:pt>
                <c:pt idx="65">
                  <c:v>-5.1761011966237609</c:v>
                </c:pt>
                <c:pt idx="66">
                  <c:v>-4.786275651565389</c:v>
                </c:pt>
                <c:pt idx="67">
                  <c:v>-4.3954146894976214</c:v>
                </c:pt>
                <c:pt idx="68">
                  <c:v>-4.0036245048592418</c:v>
                </c:pt>
                <c:pt idx="69">
                  <c:v>-3.6110107867799539</c:v>
                </c:pt>
                <c:pt idx="70">
                  <c:v>-3.2176787242777634</c:v>
                </c:pt>
                <c:pt idx="71">
                  <c:v>-2.8237330124258917</c:v>
                </c:pt>
                <c:pt idx="72">
                  <c:v>-2.4292778594067235</c:v>
                </c:pt>
                <c:pt idx="73">
                  <c:v>-2.0344169943695336</c:v>
                </c:pt>
                <c:pt idx="74">
                  <c:v>-1.6392536760146026</c:v>
                </c:pt>
                <c:pt idx="75">
                  <c:v>-1.2438907018214498</c:v>
                </c:pt>
                <c:pt idx="76">
                  <c:v>-0.84843041783918494</c:v>
                </c:pt>
                <c:pt idx="77">
                  <c:v>-0.45297472897641072</c:v>
                </c:pt>
                <c:pt idx="78">
                  <c:v>-5.7625109698708314E-2</c:v>
                </c:pt>
                <c:pt idx="79">
                  <c:v>0.33751738492976208</c:v>
                </c:pt>
                <c:pt idx="80">
                  <c:v>0.7323521079334514</c:v>
                </c:pt>
                <c:pt idx="81">
                  <c:v>1.1267788089237643</c:v>
                </c:pt>
                <c:pt idx="82">
                  <c:v>1.5206976224604183</c:v>
                </c:pt>
                <c:pt idx="83">
                  <c:v>1.9140090563686103</c:v>
                </c:pt>
                <c:pt idx="84">
                  <c:v>2.3066139800546122</c:v>
                </c:pt>
                <c:pt idx="85">
                  <c:v>2.6984136129136114</c:v>
                </c:pt>
                <c:pt idx="86">
                  <c:v>3.0893095128779615</c:v>
                </c:pt>
                <c:pt idx="87">
                  <c:v>3.4792035651799829</c:v>
                </c:pt>
                <c:pt idx="88">
                  <c:v>3.8679979713941166</c:v>
                </c:pt>
                <c:pt idx="89">
                  <c:v>4.2555952388195504</c:v>
                </c:pt>
                <c:pt idx="90">
                  <c:v>4.6418981702748088</c:v>
                </c:pt>
                <c:pt idx="91">
                  <c:v>5.026809854361348</c:v>
                </c:pt>
                <c:pt idx="92">
                  <c:v>5.4102336562592779</c:v>
                </c:pt>
                <c:pt idx="93">
                  <c:v>5.7920732091234353</c:v>
                </c:pt>
                <c:pt idx="94">
                  <c:v>6.172232406138888</c:v>
                </c:pt>
                <c:pt idx="95">
                  <c:v>6.5506153932903999</c:v>
                </c:pt>
                <c:pt idx="96">
                  <c:v>6.92712656292088</c:v>
                </c:pt>
                <c:pt idx="97">
                  <c:v>7.3016705481252657</c:v>
                </c:pt>
                <c:pt idx="98">
                  <c:v>7.6741522180509429</c:v>
                </c:pt>
                <c:pt idx="99">
                  <c:v>8.0444766741570355</c:v>
                </c:pt>
                <c:pt idx="100">
                  <c:v>8.4125492474906611</c:v>
                </c:pt>
                <c:pt idx="101">
                  <c:v>8.7782754970484635</c:v>
                </c:pt>
                <c:pt idx="102">
                  <c:v>9.141561209264168</c:v>
                </c:pt>
                <c:pt idx="103">
                  <c:v>9.5023123986911067</c:v>
                </c:pt>
                <c:pt idx="104">
                  <c:v>9.860435309938854</c:v>
                </c:pt>
                <c:pt idx="105">
                  <c:v>10.21583642089576</c:v>
                </c:pt>
                <c:pt idx="106">
                  <c:v>10.568422447320128</c:v>
                </c:pt>
                <c:pt idx="107">
                  <c:v>10.918100348831626</c:v>
                </c:pt>
                <c:pt idx="108">
                  <c:v>11.2647773363583</c:v>
                </c:pt>
                <c:pt idx="109">
                  <c:v>11.608360881093049</c:v>
                </c:pt>
                <c:pt idx="110">
                  <c:v>11.948758724999189</c:v>
                </c:pt>
                <c:pt idx="111">
                  <c:v>12.285878892917781</c:v>
                </c:pt>
                <c:pt idx="112">
                  <c:v>12.619629706305895</c:v>
                </c:pt>
                <c:pt idx="113">
                  <c:v>12.949919798664141</c:v>
                </c:pt>
                <c:pt idx="114">
                  <c:v>13.27665813267884</c:v>
                </c:pt>
                <c:pt idx="115">
                  <c:v>13.599754019111254</c:v>
                </c:pt>
                <c:pt idx="116">
                  <c:v>13.919117137472416</c:v>
                </c:pt>
                <c:pt idx="117">
                  <c:v>14.234657558511373</c:v>
                </c:pt>
                <c:pt idx="118">
                  <c:v>14.546285768529833</c:v>
                </c:pt>
                <c:pt idx="119">
                  <c:v>14.853912695553172</c:v>
                </c:pt>
                <c:pt idx="120">
                  <c:v>15.157449737373103</c:v>
                </c:pt>
                <c:pt idx="121">
                  <c:v>15.456808791460761</c:v>
                </c:pt>
                <c:pt idx="122">
                  <c:v>15.751902286769559</c:v>
                </c:pt>
                <c:pt idx="123">
                  <c:v>16.042643217418821</c:v>
                </c:pt>
                <c:pt idx="124">
                  <c:v>16.328945178252415</c:v>
                </c:pt>
                <c:pt idx="125">
                  <c:v>16.610722402268049</c:v>
                </c:pt>
                <c:pt idx="126">
                  <c:v>16.887889799888562</c:v>
                </c:pt>
                <c:pt idx="127">
                  <c:v>17.160363000056563</c:v>
                </c:pt>
                <c:pt idx="128">
                  <c:v>17.42805839311993</c:v>
                </c:pt>
                <c:pt idx="129">
                  <c:v>17.690893175469853</c:v>
                </c:pt>
                <c:pt idx="130">
                  <c:v>17.948785395882624</c:v>
                </c:pt>
                <c:pt idx="131">
                  <c:v>18.20165400351344</c:v>
                </c:pt>
                <c:pt idx="132">
                  <c:v>18.449418897480538</c:v>
                </c:pt>
                <c:pt idx="133">
                  <c:v>18.692000977967787</c:v>
                </c:pt>
                <c:pt idx="134">
                  <c:v>18.929322198773026</c:v>
                </c:pt>
                <c:pt idx="135">
                  <c:v>19.161305621211383</c:v>
                </c:pt>
                <c:pt idx="136">
                  <c:v>19.387875469282911</c:v>
                </c:pt>
                <c:pt idx="137">
                  <c:v>19.608957185999408</c:v>
                </c:pt>
                <c:pt idx="138">
                  <c:v>19.824477490765016</c:v>
                </c:pt>
                <c:pt idx="139">
                  <c:v>20.034364437687689</c:v>
                </c:pt>
                <c:pt idx="140">
                  <c:v>20.238547474698297</c:v>
                </c:pt>
                <c:pt idx="141">
                  <c:v>20.436957503341223</c:v>
                </c:pt>
                <c:pt idx="142">
                  <c:v>20.629526939099353</c:v>
                </c:pt>
                <c:pt idx="143">
                  <c:v>20.816189772101783</c:v>
                </c:pt>
                <c:pt idx="144">
                  <c:v>20.996881628059491</c:v>
                </c:pt>
                <c:pt idx="145">
                  <c:v>21.171539829273286</c:v>
                </c:pt>
                <c:pt idx="146">
                  <c:v>21.34010345553888</c:v>
                </c:pt>
                <c:pt idx="147">
                  <c:v>21.502513404786171</c:v>
                </c:pt>
                <c:pt idx="148">
                  <c:v>21.658712453271534</c:v>
                </c:pt>
                <c:pt idx="149">
                  <c:v>21.808645315144101</c:v>
                </c:pt>
                <c:pt idx="150">
                  <c:v>21.952258701205995</c:v>
                </c:pt>
                <c:pt idx="151">
                  <c:v>22.089501376678843</c:v>
                </c:pt>
                <c:pt idx="152">
                  <c:v>22.220324217791138</c:v>
                </c:pt>
                <c:pt idx="153">
                  <c:v>22.344680267001621</c:v>
                </c:pt>
                <c:pt idx="154">
                  <c:v>22.462524786670553</c:v>
                </c:pt>
                <c:pt idx="155">
                  <c:v>22.573815310996611</c:v>
                </c:pt>
                <c:pt idx="156">
                  <c:v>22.678511696034118</c:v>
                </c:pt>
                <c:pt idx="157">
                  <c:v>22.776576167615893</c:v>
                </c:pt>
                <c:pt idx="158">
                  <c:v>22.867973367005902</c:v>
                </c:pt>
                <c:pt idx="159">
                  <c:v>22.952670394113014</c:v>
                </c:pt>
                <c:pt idx="160">
                  <c:v>23.030636848103562</c:v>
                </c:pt>
                <c:pt idx="161">
                  <c:v>23.101844865260585</c:v>
                </c:pt>
                <c:pt idx="162">
                  <c:v>23.166269153939819</c:v>
                </c:pt>
                <c:pt idx="163">
                  <c:v>23.223887026488811</c:v>
                </c:pt>
                <c:pt idx="164">
                  <c:v>23.274678428002129</c:v>
                </c:pt>
                <c:pt idx="165">
                  <c:v>23.318625961795117</c:v>
                </c:pt>
                <c:pt idx="166">
                  <c:v>23.355714911495685</c:v>
                </c:pt>
                <c:pt idx="167">
                  <c:v>23.385933259659843</c:v>
                </c:pt>
                <c:pt idx="168">
                  <c:v>23.40927170283523</c:v>
                </c:pt>
                <c:pt idx="169">
                  <c:v>23.425723663006991</c:v>
                </c:pt>
                <c:pt idx="170">
                  <c:v>23.435285295375998</c:v>
                </c:pt>
                <c:pt idx="171">
                  <c:v>23.437955492432931</c:v>
                </c:pt>
                <c:pt idx="172">
                  <c:v>23.433735884307751</c:v>
                </c:pt>
                <c:pt idx="173">
                  <c:v>23.422630835387359</c:v>
                </c:pt>
                <c:pt idx="174">
                  <c:v>23.404647437210222</c:v>
                </c:pt>
                <c:pt idx="175">
                  <c:v>23.37979549766095</c:v>
                </c:pt>
                <c:pt idx="176">
                  <c:v>23.348087526502734</c:v>
                </c:pt>
                <c:pt idx="177">
                  <c:v>23.309538717300526</c:v>
                </c:pt>
                <c:pt idx="178">
                  <c:v>23.264166925800332</c:v>
                </c:pt>
                <c:pt idx="179">
                  <c:v>23.211992644845264</c:v>
                </c:pt>
                <c:pt idx="180">
                  <c:v>23.153038975921955</c:v>
                </c:pt>
                <c:pt idx="181">
                  <c:v>23.087331597441754</c:v>
                </c:pt>
                <c:pt idx="182">
                  <c:v>23.014898729875192</c:v>
                </c:pt>
                <c:pt idx="183">
                  <c:v>22.935771097867814</c:v>
                </c:pt>
                <c:pt idx="184">
                  <c:v>22.849981889475959</c:v>
                </c:pt>
                <c:pt idx="185">
                  <c:v>22.757566712671387</c:v>
                </c:pt>
                <c:pt idx="186">
                  <c:v>22.65856354926985</c:v>
                </c:pt>
                <c:pt idx="187">
                  <c:v>22.55301270644788</c:v>
                </c:pt>
                <c:pt idx="188">
                  <c:v>22.440956766021518</c:v>
                </c:pt>
                <c:pt idx="189">
                  <c:v>22.322440531656074</c:v>
                </c:pt>
                <c:pt idx="190">
                  <c:v>22.197510974195158</c:v>
                </c:pt>
                <c:pt idx="191">
                  <c:v>22.06621717528791</c:v>
                </c:pt>
                <c:pt idx="192">
                  <c:v>21.928610269500709</c:v>
                </c:pt>
                <c:pt idx="193">
                  <c:v>21.784743385105742</c:v>
                </c:pt>
                <c:pt idx="194">
                  <c:v>21.634671583729112</c:v>
                </c:pt>
                <c:pt idx="195">
                  <c:v>21.478451799049932</c:v>
                </c:pt>
                <c:pt idx="196">
                  <c:v>21.316142774737347</c:v>
                </c:pt>
                <c:pt idx="197">
                  <c:v>21.147805001805239</c:v>
                </c:pt>
                <c:pt idx="198">
                  <c:v>20.973500655574018</c:v>
                </c:pt>
                <c:pt idx="199">
                  <c:v>20.793293532406931</c:v>
                </c:pt>
                <c:pt idx="200">
                  <c:v>20.607248986405807</c:v>
                </c:pt>
                <c:pt idx="201">
                  <c:v>20.415433866222312</c:v>
                </c:pt>
                <c:pt idx="202">
                  <c:v>20.217916452155574</c:v>
                </c:pt>
                <c:pt idx="203">
                  <c:v>20.014766393688717</c:v>
                </c:pt>
                <c:pt idx="204">
                  <c:v>19.806054647613703</c:v>
                </c:pt>
                <c:pt idx="205">
                  <c:v>19.59185341688908</c:v>
                </c:pt>
                <c:pt idx="206">
                  <c:v>19.372236090361618</c:v>
                </c:pt>
                <c:pt idx="207">
                  <c:v>19.14727718348006</c:v>
                </c:pt>
                <c:pt idx="208">
                  <c:v>18.9170522801267</c:v>
                </c:pt>
                <c:pt idx="209">
                  <c:v>18.681637975665584</c:v>
                </c:pt>
                <c:pt idx="210">
                  <c:v>18.441111821320813</c:v>
                </c:pt>
                <c:pt idx="211">
                  <c:v>18.195552269974499</c:v>
                </c:pt>
                <c:pt idx="212">
                  <c:v>17.945038623474606</c:v>
                </c:pt>
                <c:pt idx="213">
                  <c:v>17.689650981523169</c:v>
                </c:pt>
                <c:pt idx="214">
                  <c:v>17.429470192227118</c:v>
                </c:pt>
                <c:pt idx="215">
                  <c:v>17.164577804361375</c:v>
                </c:pt>
                <c:pt idx="216">
                  <c:v>16.895056021408994</c:v>
                </c:pt>
                <c:pt idx="217">
                  <c:v>16.620987657415323</c:v>
                </c:pt>
                <c:pt idx="218">
                  <c:v>16.342456094704232</c:v>
                </c:pt>
                <c:pt idx="219">
                  <c:v>16.059545243487321</c:v>
                </c:pt>
                <c:pt idx="220">
                  <c:v>15.772339503380554</c:v>
                </c:pt>
                <c:pt idx="221">
                  <c:v>15.480923726865186</c:v>
                </c:pt>
                <c:pt idx="222">
                  <c:v>15.18538318468898</c:v>
                </c:pt>
                <c:pt idx="223">
                  <c:v>14.885803533223378</c:v>
                </c:pt>
                <c:pt idx="224">
                  <c:v>14.582270783776831</c:v>
                </c:pt>
                <c:pt idx="225">
                  <c:v>14.274871273851405</c:v>
                </c:pt>
                <c:pt idx="226">
                  <c:v>13.96369164034688</c:v>
                </c:pt>
                <c:pt idx="227">
                  <c:v>13.64881879468731</c:v>
                </c:pt>
                <c:pt idx="228">
                  <c:v>13.33033989984855</c:v>
                </c:pt>
                <c:pt idx="229">
                  <c:v>13.008342349279641</c:v>
                </c:pt>
                <c:pt idx="230">
                  <c:v>12.682913747678176</c:v>
                </c:pt>
                <c:pt idx="231">
                  <c:v>12.354141893586826</c:v>
                </c:pt>
                <c:pt idx="232">
                  <c:v>12.022114763791151</c:v>
                </c:pt>
                <c:pt idx="233">
                  <c:v>11.686920499474331</c:v>
                </c:pt>
                <c:pt idx="234">
                  <c:v>11.348647394088029</c:v>
                </c:pt>
                <c:pt idx="235">
                  <c:v>11.00738388290314</c:v>
                </c:pt>
                <c:pt idx="236">
                  <c:v>10.663218534197579</c:v>
                </c:pt>
                <c:pt idx="237">
                  <c:v>10.316240042030543</c:v>
                </c:pt>
                <c:pt idx="238">
                  <c:v>9.9665372205593368</c:v>
                </c:pt>
                <c:pt idx="239">
                  <c:v>9.6141989998565265</c:v>
                </c:pt>
                <c:pt idx="240">
                  <c:v>9.2593144231653284</c:v>
                </c:pt>
                <c:pt idx="241">
                  <c:v>8.9019726455553254</c:v>
                </c:pt>
                <c:pt idx="242">
                  <c:v>8.5422629339160228</c:v>
                </c:pt>
                <c:pt idx="243">
                  <c:v>8.1802746682436993</c:v>
                </c:pt>
                <c:pt idx="244">
                  <c:v>7.8160973441634054</c:v>
                </c:pt>
                <c:pt idx="245">
                  <c:v>7.4498205766370926</c:v>
                </c:pt>
                <c:pt idx="246">
                  <c:v>7.0815341047960265</c:v>
                </c:pt>
                <c:pt idx="247">
                  <c:v>6.7113277978492247</c:v>
                </c:pt>
                <c:pt idx="248">
                  <c:v>6.3392916620132196</c:v>
                </c:pt>
                <c:pt idx="249">
                  <c:v>5.965515848397315</c:v>
                </c:pt>
                <c:pt idx="250">
                  <c:v>5.5900906618056636</c:v>
                </c:pt>
                <c:pt idx="251">
                  <c:v>5.2131065703825046</c:v>
                </c:pt>
                <c:pt idx="252">
                  <c:v>4.8346542160591639</c:v>
                </c:pt>
                <c:pt idx="253">
                  <c:v>4.4548244257309753</c:v>
                </c:pt>
                <c:pt idx="254">
                  <c:v>4.073708223125311</c:v>
                </c:pt>
                <c:pt idx="255">
                  <c:v>3.691396841290099</c:v>
                </c:pt>
                <c:pt idx="256">
                  <c:v>3.3079817356453698</c:v>
                </c:pt>
                <c:pt idx="257">
                  <c:v>2.9235545975551709</c:v>
                </c:pt>
                <c:pt idx="258">
                  <c:v>2.5382073683399904</c:v>
                </c:pt>
                <c:pt idx="259">
                  <c:v>2.1520322536940744</c:v>
                </c:pt>
                <c:pt idx="260">
                  <c:v>1.7651217384294238</c:v>
                </c:pt>
                <c:pt idx="261">
                  <c:v>1.377568601502672</c:v>
                </c:pt>
                <c:pt idx="262">
                  <c:v>0.98946593125331728</c:v>
                </c:pt>
                <c:pt idx="263">
                  <c:v>0.60090714080086827</c:v>
                </c:pt>
                <c:pt idx="264">
                  <c:v>0.21198598353991863</c:v>
                </c:pt>
                <c:pt idx="265">
                  <c:v>-0.1772034313386219</c:v>
                </c:pt>
                <c:pt idx="266">
                  <c:v>-0.56656662334577423</c:v>
                </c:pt>
                <c:pt idx="267">
                  <c:v>-0.95600872528924818</c:v>
                </c:pt>
                <c:pt idx="268">
                  <c:v>-1.3454344680282719</c:v>
                </c:pt>
                <c:pt idx="269">
                  <c:v>-1.7347481654446848</c:v>
                </c:pt>
                <c:pt idx="270">
                  <c:v>-2.1238536997033495</c:v>
                </c:pt>
                <c:pt idx="271">
                  <c:v>-2.5126545068733619</c:v>
                </c:pt>
                <c:pt idx="272">
                  <c:v>-2.9010535629681926</c:v>
                </c:pt>
                <c:pt idx="273">
                  <c:v>-3.2889533704905416</c:v>
                </c:pt>
                <c:pt idx="274">
                  <c:v>-3.6762559455349217</c:v>
                </c:pt>
                <c:pt idx="275">
                  <c:v>-4.062862805540135</c:v>
                </c:pt>
                <c:pt idx="276">
                  <c:v>-4.4486749577507414</c:v>
                </c:pt>
                <c:pt idx="277">
                  <c:v>-4.8335928884796546</c:v>
                </c:pt>
                <c:pt idx="278">
                  <c:v>-5.2175165532315591</c:v>
                </c:pt>
                <c:pt idx="279">
                  <c:v>-5.6003453677845831</c:v>
                </c:pt>
                <c:pt idx="280">
                  <c:v>-5.9819782003009809</c:v>
                </c:pt>
                <c:pt idx="281">
                  <c:v>-6.3623133645506984</c:v>
                </c:pt>
                <c:pt idx="282">
                  <c:v>-6.7412486143387671</c:v>
                </c:pt>
                <c:pt idx="283">
                  <c:v>-7.1186811392165783</c:v>
                </c:pt>
                <c:pt idx="284">
                  <c:v>-7.4945075615641619</c:v>
                </c:pt>
                <c:pt idx="285">
                  <c:v>-7.8686239351434679</c:v>
                </c:pt>
                <c:pt idx="286">
                  <c:v>-8.2409257451959999</c:v>
                </c:pt>
                <c:pt idx="287">
                  <c:v>-8.6113079101942187</c:v>
                </c:pt>
                <c:pt idx="288">
                  <c:v>-8.9796647853298364</c:v>
                </c:pt>
                <c:pt idx="289">
                  <c:v>-9.3458901678331401</c:v>
                </c:pt>
                <c:pt idx="290">
                  <c:v>-9.7098773042296873</c:v>
                </c:pt>
                <c:pt idx="291">
                  <c:v>-10.071518899609023</c:v>
                </c:pt>
                <c:pt idx="292">
                  <c:v>-10.430707129029287</c:v>
                </c:pt>
                <c:pt idx="293">
                  <c:v>-10.7873336511267</c:v>
                </c:pt>
                <c:pt idx="294">
                  <c:v>-11.141289624046621</c:v>
                </c:pt>
                <c:pt idx="295">
                  <c:v>-11.492465723781244</c:v>
                </c:pt>
                <c:pt idx="296">
                  <c:v>-11.840752165008796</c:v>
                </c:pt>
                <c:pt idx="297">
                  <c:v>-12.186038724537338</c:v>
                </c:pt>
                <c:pt idx="298">
                  <c:v>-12.528214767429318</c:v>
                </c:pt>
                <c:pt idx="299">
                  <c:v>-12.867169275908321</c:v>
                </c:pt>
                <c:pt idx="300">
                  <c:v>-13.202790881137579</c:v>
                </c:pt>
                <c:pt idx="301">
                  <c:v>-13.534967897932827</c:v>
                </c:pt>
                <c:pt idx="302">
                  <c:v>-13.863588362519799</c:v>
                </c:pt>
                <c:pt idx="303">
                  <c:v>-14.188540073379992</c:v>
                </c:pt>
                <c:pt idx="304">
                  <c:v>-14.509710635282984</c:v>
                </c:pt>
                <c:pt idx="305">
                  <c:v>-14.826987506544793</c:v>
                </c:pt>
                <c:pt idx="306">
                  <c:v>-15.140258049587063</c:v>
                </c:pt>
                <c:pt idx="307">
                  <c:v>-15.449409584838287</c:v>
                </c:pt>
                <c:pt idx="308">
                  <c:v>-15.754329448018247</c:v>
                </c:pt>
                <c:pt idx="309">
                  <c:v>-16.054905050847427</c:v>
                </c:pt>
                <c:pt idx="310">
                  <c:v>-16.35102394518994</c:v>
                </c:pt>
                <c:pt idx="311">
                  <c:v>-16.642573890656578</c:v>
                </c:pt>
                <c:pt idx="312">
                  <c:v>-16.929442925660418</c:v>
                </c:pt>
                <c:pt idx="313">
                  <c:v>-17.211519441914632</c:v>
                </c:pt>
                <c:pt idx="314">
                  <c:v>-17.488692262352615</c:v>
                </c:pt>
                <c:pt idx="315">
                  <c:v>-17.760850722427517</c:v>
                </c:pt>
                <c:pt idx="316">
                  <c:v>-18.027884754738274</c:v>
                </c:pt>
                <c:pt idx="317">
                  <c:v>-18.289684976920988</c:v>
                </c:pt>
                <c:pt idx="318">
                  <c:v>-18.5461427827093</c:v>
                </c:pt>
                <c:pt idx="319">
                  <c:v>-18.797150436075469</c:v>
                </c:pt>
                <c:pt idx="320">
                  <c:v>-19.042601168323333</c:v>
                </c:pt>
                <c:pt idx="321">
                  <c:v>-19.282389278009543</c:v>
                </c:pt>
                <c:pt idx="322">
                  <c:v>-19.516410233521718</c:v>
                </c:pt>
                <c:pt idx="323">
                  <c:v>-19.744560778158352</c:v>
                </c:pt>
                <c:pt idx="324">
                  <c:v>-19.966739037512454</c:v>
                </c:pt>
                <c:pt idx="325">
                  <c:v>-20.18284462894437</c:v>
                </c:pt>
                <c:pt idx="326">
                  <c:v>-20.392778772924846</c:v>
                </c:pt>
                <c:pt idx="327">
                  <c:v>-20.59644440599569</c:v>
                </c:pt>
                <c:pt idx="328">
                  <c:v>-20.793746295083743</c:v>
                </c:pt>
                <c:pt idx="329">
                  <c:v>-20.984591152891454</c:v>
                </c:pt>
                <c:pt idx="330">
                  <c:v>-21.168887754056094</c:v>
                </c:pt>
                <c:pt idx="331">
                  <c:v>-21.346547051772177</c:v>
                </c:pt>
                <c:pt idx="332">
                  <c:v>-21.517482294541043</c:v>
                </c:pt>
                <c:pt idx="333">
                  <c:v>-21.681609142707089</c:v>
                </c:pt>
                <c:pt idx="334">
                  <c:v>-21.838845784423079</c:v>
                </c:pt>
                <c:pt idx="335">
                  <c:v>-21.989113050679094</c:v>
                </c:pt>
                <c:pt idx="336">
                  <c:v>-22.132334529020831</c:v>
                </c:pt>
                <c:pt idx="337">
                  <c:v>-22.268436675568907</c:v>
                </c:pt>
                <c:pt idx="338">
                  <c:v>-22.397348924956948</c:v>
                </c:pt>
                <c:pt idx="339">
                  <c:v>-22.519003797793093</c:v>
                </c:pt>
                <c:pt idx="340">
                  <c:v>-22.633337005252574</c:v>
                </c:pt>
                <c:pt idx="341">
                  <c:v>-22.740287550413424</c:v>
                </c:pt>
                <c:pt idx="342">
                  <c:v>-22.839797825942885</c:v>
                </c:pt>
                <c:pt idx="343">
                  <c:v>-22.931813707758504</c:v>
                </c:pt>
                <c:pt idx="344">
                  <c:v>-23.01628464428908</c:v>
                </c:pt>
                <c:pt idx="345">
                  <c:v>-23.093163740974532</c:v>
                </c:pt>
                <c:pt idx="346">
                  <c:v>-23.162407839660585</c:v>
                </c:pt>
                <c:pt idx="347">
                  <c:v>-23.223977592553013</c:v>
                </c:pt>
                <c:pt idx="348">
                  <c:v>-23.277837530425455</c:v>
                </c:pt>
                <c:pt idx="349">
                  <c:v>-23.32395612478464</c:v>
                </c:pt>
                <c:pt idx="350">
                  <c:v>-23.362305843729732</c:v>
                </c:pt>
                <c:pt idx="351">
                  <c:v>-23.392863201261289</c:v>
                </c:pt>
                <c:pt idx="352">
                  <c:v>-23.415608799825943</c:v>
                </c:pt>
                <c:pt idx="353">
                  <c:v>-23.43052736591066</c:v>
                </c:pt>
                <c:pt idx="354">
                  <c:v>-23.438243459264427</c:v>
                </c:pt>
                <c:pt idx="355">
                  <c:v>-23.438243350819093</c:v>
                </c:pt>
                <c:pt idx="356">
                  <c:v>-23.435047873625987</c:v>
                </c:pt>
                <c:pt idx="357">
                  <c:v>-23.436843090486512</c:v>
                </c:pt>
                <c:pt idx="358">
                  <c:v>-23.428230542301353</c:v>
                </c:pt>
                <c:pt idx="359">
                  <c:v>-23.411771568775158</c:v>
                </c:pt>
                <c:pt idx="360">
                  <c:v>-23.387471798136573</c:v>
                </c:pt>
                <c:pt idx="361">
                  <c:v>-23.35534104379866</c:v>
                </c:pt>
                <c:pt idx="362">
                  <c:v>-23.31539328876319</c:v>
                </c:pt>
                <c:pt idx="363">
                  <c:v>-23.267646662749105</c:v>
                </c:pt>
                <c:pt idx="364">
                  <c:v>-23.212123412155819</c:v>
                </c:pt>
                <c:pt idx="365">
                  <c:v>-23.14884986300229</c:v>
                </c:pt>
                <c:pt idx="366">
                  <c:v>-23.077856377014164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E-4BE2-AC14-8EB23B8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2095"/>
        <c:axId val="1"/>
      </c:lineChart>
      <c:catAx>
        <c:axId val="1700212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021209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0</xdr:colOff>
      <xdr:row>18</xdr:row>
      <xdr:rowOff>0</xdr:rowOff>
    </xdr:to>
    <xdr:graphicFrame macro="">
      <xdr:nvGraphicFramePr>
        <xdr:cNvPr id="1121" name="Chart 8">
          <a:extLst>
            <a:ext uri="{FF2B5EF4-FFF2-40B4-BE49-F238E27FC236}">
              <a16:creationId xmlns:a16="http://schemas.microsoft.com/office/drawing/2014/main" id="{74276F5B-BA63-6701-A961-E2E155F2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3</xdr:col>
      <xdr:colOff>0</xdr:colOff>
      <xdr:row>29</xdr:row>
      <xdr:rowOff>0</xdr:rowOff>
    </xdr:to>
    <xdr:graphicFrame macro="">
      <xdr:nvGraphicFramePr>
        <xdr:cNvPr id="1122" name="Chart 7">
          <a:extLst>
            <a:ext uri="{FF2B5EF4-FFF2-40B4-BE49-F238E27FC236}">
              <a16:creationId xmlns:a16="http://schemas.microsoft.com/office/drawing/2014/main" id="{8D79307A-F89C-646E-6724-663A897EF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3</xdr:col>
      <xdr:colOff>0</xdr:colOff>
      <xdr:row>40</xdr:row>
      <xdr:rowOff>0</xdr:rowOff>
    </xdr:to>
    <xdr:graphicFrame macro="">
      <xdr:nvGraphicFramePr>
        <xdr:cNvPr id="1123" name="Chart 6">
          <a:extLst>
            <a:ext uri="{FF2B5EF4-FFF2-40B4-BE49-F238E27FC236}">
              <a16:creationId xmlns:a16="http://schemas.microsoft.com/office/drawing/2014/main" id="{1284B3C8-F0F3-B128-B859-D62088E09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3</xdr:col>
      <xdr:colOff>0</xdr:colOff>
      <xdr:row>51</xdr:row>
      <xdr:rowOff>0</xdr:rowOff>
    </xdr:to>
    <xdr:graphicFrame macro="">
      <xdr:nvGraphicFramePr>
        <xdr:cNvPr id="1124" name="Chart 2">
          <a:extLst>
            <a:ext uri="{FF2B5EF4-FFF2-40B4-BE49-F238E27FC236}">
              <a16:creationId xmlns:a16="http://schemas.microsoft.com/office/drawing/2014/main" id="{9F56A50C-211B-B8AE-4A1A-0668EAB0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3</xdr:col>
      <xdr:colOff>0</xdr:colOff>
      <xdr:row>62</xdr:row>
      <xdr:rowOff>0</xdr:rowOff>
    </xdr:to>
    <xdr:graphicFrame macro="">
      <xdr:nvGraphicFramePr>
        <xdr:cNvPr id="1125" name="Chart 3">
          <a:extLst>
            <a:ext uri="{FF2B5EF4-FFF2-40B4-BE49-F238E27FC236}">
              <a16:creationId xmlns:a16="http://schemas.microsoft.com/office/drawing/2014/main" id="{DBD47B44-0A22-2D2D-F8BC-4B08E3C13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8"/>
  <sheetViews>
    <sheetView tabSelected="1" topLeftCell="F1" workbookViewId="0">
      <pane ySplit="1" topLeftCell="A347" activePane="bottomLeft" state="frozen"/>
      <selection pane="bottomLeft" activeCell="U358" sqref="U358"/>
    </sheetView>
  </sheetViews>
  <sheetFormatPr defaultRowHeight="15" x14ac:dyDescent="0.25"/>
  <cols>
    <col min="1" max="1" width="17" bestFit="1" customWidth="1"/>
    <col min="2" max="2" width="9.28515625" customWidth="1"/>
    <col min="3" max="3" width="16.7109375" customWidth="1"/>
    <col min="4" max="4" width="10.85546875" bestFit="1" customWidth="1"/>
    <col min="5" max="5" width="9.7109375" customWidth="1"/>
    <col min="6" max="6" width="12.85546875" customWidth="1"/>
    <col min="7" max="7" width="11.85546875" customWidth="1"/>
    <col min="8" max="8" width="9.85546875" customWidth="1"/>
    <col min="16" max="16" width="9.140625" customWidth="1"/>
    <col min="21" max="22" width="10.28515625" customWidth="1"/>
    <col min="23" max="24" width="10.140625" customWidth="1"/>
    <col min="25" max="25" width="10.7109375" customWidth="1"/>
    <col min="26" max="26" width="10.140625" customWidth="1"/>
    <col min="32" max="32" width="10.5703125" customWidth="1"/>
  </cols>
  <sheetData>
    <row r="1" spans="1:34" ht="99.75" customHeight="1" x14ac:dyDescent="0.25">
      <c r="A1" s="9" t="s">
        <v>23</v>
      </c>
      <c r="B1" s="10"/>
      <c r="C1" s="10"/>
      <c r="D1" s="4" t="s">
        <v>7</v>
      </c>
      <c r="E1" s="4" t="s">
        <v>3</v>
      </c>
      <c r="F1" s="4" t="s">
        <v>8</v>
      </c>
      <c r="G1" s="4" t="s">
        <v>9</v>
      </c>
      <c r="H1" s="4" t="s">
        <v>30</v>
      </c>
      <c r="I1" s="4" t="s">
        <v>31</v>
      </c>
      <c r="J1" s="4" t="s">
        <v>11</v>
      </c>
      <c r="K1" s="4" t="s">
        <v>10</v>
      </c>
      <c r="L1" s="4" t="s">
        <v>32</v>
      </c>
      <c r="M1" s="4" t="s">
        <v>33</v>
      </c>
      <c r="N1" s="4" t="s">
        <v>13</v>
      </c>
      <c r="O1" s="4" t="s">
        <v>34</v>
      </c>
      <c r="P1" s="4" t="s">
        <v>28</v>
      </c>
      <c r="Q1" s="4" t="s">
        <v>29</v>
      </c>
      <c r="R1" s="4" t="s">
        <v>35</v>
      </c>
      <c r="S1" s="4" t="s">
        <v>19</v>
      </c>
      <c r="T1" s="4" t="s">
        <v>14</v>
      </c>
      <c r="U1" s="4" t="s">
        <v>4</v>
      </c>
      <c r="V1" s="4" t="s">
        <v>18</v>
      </c>
      <c r="W1" s="4" t="s">
        <v>26</v>
      </c>
      <c r="X1" s="4" t="s">
        <v>24</v>
      </c>
      <c r="Y1" s="4" t="s">
        <v>25</v>
      </c>
      <c r="Z1" s="4" t="s">
        <v>27</v>
      </c>
      <c r="AA1" s="4" t="s">
        <v>5</v>
      </c>
      <c r="AB1" s="4" t="s">
        <v>6</v>
      </c>
      <c r="AC1" s="4" t="s">
        <v>16</v>
      </c>
      <c r="AD1" s="4" t="s">
        <v>15</v>
      </c>
      <c r="AE1" s="4" t="s">
        <v>21</v>
      </c>
      <c r="AF1" s="4" t="s">
        <v>20</v>
      </c>
      <c r="AG1" s="4" t="s">
        <v>17</v>
      </c>
    </row>
    <row r="2" spans="1:34" x14ac:dyDescent="0.25">
      <c r="A2" t="s">
        <v>0</v>
      </c>
      <c r="B2" s="5">
        <v>45.714919999999999</v>
      </c>
      <c r="D2" s="1">
        <f>DATEVALUE("1/1/"&amp;$B$6)</f>
        <v>44562</v>
      </c>
      <c r="E2" s="7">
        <f>$B$5</f>
        <v>0.5</v>
      </c>
      <c r="F2" s="2">
        <f>D2+2415018.5+E2-$B$4/24</f>
        <v>2459581</v>
      </c>
      <c r="G2" s="3">
        <f>(F2-2451545)/36525</f>
        <v>0.22001368925393566</v>
      </c>
      <c r="H2">
        <f>MOD(280.46646+G2*(36000.76983 + G2*0.0003032),360)</f>
        <v>281.12866095678692</v>
      </c>
      <c r="I2">
        <f>357.52911+G2*(35999.05029 - 0.0001537*G2)</f>
        <v>8277.8129665008564</v>
      </c>
      <c r="J2">
        <f>0.016708634-G2*(0.000042037+0.0000001267*G2)</f>
        <v>1.6699379151501659E-2</v>
      </c>
      <c r="K2">
        <f>SIN(RADIANS(I2))*(1.914602-G2*(0.004817+0.000014*G2))+SIN(RADIANS(2*I2))*(0.019993-0.000101*G2)+SIN(RADIANS(3*I2))*0.000289</f>
        <v>-7.458008175259731E-2</v>
      </c>
      <c r="L2">
        <f>H2+K2</f>
        <v>281.05408087503434</v>
      </c>
      <c r="M2">
        <f>I2+K2</f>
        <v>8277.7383864191033</v>
      </c>
      <c r="N2">
        <f>(1.000001018*(1-J2*J2))/(1+J2*COS(RADIANS(M2)))</f>
        <v>0.98331420256096347</v>
      </c>
      <c r="O2">
        <f>L2-0.00569-0.00478*SIN(RADIANS(125.04-1934.136*G2))</f>
        <v>281.04427213509121</v>
      </c>
      <c r="P2">
        <f>23+(26+((21.448-G2*(46.815+G2*(0.00059-G2*0.001813))))/60)/60</f>
        <v>23.436430013857347</v>
      </c>
      <c r="Q2">
        <f>P2+0.00256*COS(RADIANS(125.04-1934.136*G2))</f>
        <v>23.437729173351141</v>
      </c>
      <c r="R2">
        <f>DEGREES(ATAN2(COS(RADIANS(O2)),COS(RADIANS(Q2))*SIN(RADIANS(O2))))</f>
        <v>-77.990250423536011</v>
      </c>
      <c r="S2">
        <f>DEGREES(ASIN(SIN(RADIANS(Q2))*SIN(RADIANS(O2))))</f>
        <v>-22.978492020621452</v>
      </c>
      <c r="T2">
        <f>TAN(RADIANS(Q2/2))*TAN(RADIANS(Q2/2))</f>
        <v>4.3028630900631616E-2</v>
      </c>
      <c r="U2">
        <f>4*DEGREES(T2*SIN(2*RADIANS(H2))-2*J2*SIN(RADIANS(I2))+4*J2*T2*SIN(RADIANS(I2))*COS(2*RADIANS(H2))-0.5*T2*T2*SIN(4*RADIANS(H2))-1.25*J2*J2*SIN(2*RADIANS(I2)))</f>
        <v>-3.5624666097576481</v>
      </c>
      <c r="V2">
        <f>DEGREES(ACOS(COS(RADIANS(90.833))/(COS(RADIANS($B$2))*COS(RADIANS(S2)))-TAN(RADIANS($B$2))*TAN(RADIANS(S2))))</f>
        <v>65.661158249882405</v>
      </c>
      <c r="W2" s="7">
        <f>(720-4*$B$3-U2+$B$4*60)/1440</f>
        <v>0.4686012157012206</v>
      </c>
      <c r="X2" s="7">
        <f>(W2*1440-V2*4)/1440</f>
        <v>0.28620910945154726</v>
      </c>
      <c r="Y2" s="7">
        <f>(W2*1440+V2*4)/1440</f>
        <v>0.65099332195089388</v>
      </c>
      <c r="Z2">
        <f>8*V2</f>
        <v>525.28926599905924</v>
      </c>
      <c r="AA2">
        <f>MOD(E2*1440+U2+4*$B$3-60*$B$4,1440)</f>
        <v>765.21424939024234</v>
      </c>
      <c r="AB2">
        <f>IF(AA2/4&lt;0,AA2/4+180,AA2/4-180)</f>
        <v>11.303562347560586</v>
      </c>
      <c r="AC2">
        <f t="shared" ref="AC2:AC65" si="0">DEGREES(ACOS(SIN(RADIANS($B$2))*SIN(RADIANS(S2))+COS(RADIANS($B$2))*COS(RADIANS(S2))*COS(RADIANS(AB2))))</f>
        <v>69.458291951983497</v>
      </c>
      <c r="AD2">
        <f>90-AC2</f>
        <v>20.541708048016503</v>
      </c>
      <c r="AE2">
        <f>IF(AD2&gt;85,0,IF(AD2&gt;5,58.1/TAN(RADIANS(AD2))-0.07/POWER(TAN(RADIANS(AD2)),3)+0.000086/POWER(TAN(RADIANS(AD2)),5),IF(AD2&gt;-0.575,1735+AD2*(-518.2+AD2*(103.4+AD2*(-12.79+AD2*0.711))),-20.772/TAN(RADIANS(AD2)))))/3600</f>
        <v>4.270348144526994E-2</v>
      </c>
      <c r="AF2">
        <f>AD2+AE2</f>
        <v>20.584411529461772</v>
      </c>
      <c r="AG2">
        <f t="shared" ref="AG2:AG65" si="1">IF(AB2&gt;0,MOD(DEGREES(ACOS(((SIN(RADIANS($B$2))*COS(RADIANS(AC2)))-SIN(RADIANS(S2)))/(COS(RADIANS($B$2))*SIN(RADIANS(AC2)))))+180,360),MOD(540-DEGREES(ACOS(((SIN(RADIANS($B$2))*COS(RADIANS(AC2)))-SIN(RADIANS(S2)))/(COS(RADIANS($B$2))*SIN(RADIANS(AC2))))),360))</f>
        <v>191.11081160752093</v>
      </c>
      <c r="AH2" s="6"/>
    </row>
    <row r="3" spans="1:34" x14ac:dyDescent="0.25">
      <c r="A3" t="s">
        <v>1</v>
      </c>
      <c r="B3" s="5">
        <v>12.194179</v>
      </c>
      <c r="D3" s="1">
        <f>D2+1</f>
        <v>44563</v>
      </c>
      <c r="E3" s="7">
        <f t="shared" ref="E3:E66" si="2">$B$5</f>
        <v>0.5</v>
      </c>
      <c r="F3" s="2">
        <f t="shared" ref="F3:F66" si="3">D3+2415018.5+E3-$B$4/24</f>
        <v>2459582</v>
      </c>
      <c r="G3" s="3">
        <f t="shared" ref="G3:G66" si="4">(F3-2451545)/36525</f>
        <v>0.22004106776180699</v>
      </c>
      <c r="H3">
        <f>MOD(280.46646+G3*(36000.76983 + G3*0.0003032),360)</f>
        <v>282.11430832060432</v>
      </c>
      <c r="I3">
        <f>357.52911+G3*(35999.05029 - 0.0001537*G3)</f>
        <v>8278.7985667807297</v>
      </c>
      <c r="J3">
        <f>0.016708634-G3*(0.000042037+0.0000001267*G3)</f>
        <v>1.6699377999064839E-2</v>
      </c>
      <c r="K3">
        <f>SIN(RADIANS(I3))*(1.914602-G3*(0.004817+0.000014*G3))+SIN(RADIANS(2*I3))*(0.019993-0.000101*G3)+SIN(RADIANS(3*I3))*0.000289</f>
        <v>-4.0977498340061654E-2</v>
      </c>
      <c r="L3">
        <f t="shared" ref="L3:L66" si="5">H3+K3</f>
        <v>282.07333082226427</v>
      </c>
      <c r="M3">
        <f t="shared" ref="M3:M66" si="6">I3+K3</f>
        <v>8278.7575892823897</v>
      </c>
      <c r="N3">
        <f t="shared" ref="N3:N66" si="7">(1.000001018*(1-J3*J3))/(1+J3*COS(RADIANS(M3)))</f>
        <v>0.98330541994566001</v>
      </c>
      <c r="O3">
        <f>L3-0.00569-0.00478*SIN(RADIANS(125.04-1934.136*G3))</f>
        <v>282.06352432602284</v>
      </c>
      <c r="P3">
        <f>23+(26+((21.448-G3*(46.815+G3*(0.00059-G3*0.001813))))/60)/60</f>
        <v>23.436429657822696</v>
      </c>
      <c r="Q3">
        <f>P3+0.00256*COS(RADIANS(125.04-1934.136*G3))</f>
        <v>23.437730855448525</v>
      </c>
      <c r="R3">
        <f t="shared" ref="R3:R66" si="8">DEGREES(ATAN2(COS(RADIANS(O3)),COS(RADIANS(Q3))*SIN(RADIANS(O3))))</f>
        <v>-76.88765785470531</v>
      </c>
      <c r="S3">
        <f t="shared" ref="S3:S66" si="9">DEGREES(ASIN(SIN(RADIANS(Q3))*SIN(RADIANS(O3))))</f>
        <v>-22.890325809268035</v>
      </c>
      <c r="T3">
        <f t="shared" ref="T3:T66" si="10">TAN(RADIANS(Q3/2))*TAN(RADIANS(Q3/2))</f>
        <v>4.3028637252529603E-2</v>
      </c>
      <c r="U3">
        <f t="shared" ref="U3:U66" si="11">4*DEGREES(T3*SIN(2*RADIANS(H3))-2*J3*SIN(RADIANS(I3))+4*J3*T3*SIN(RADIANS(I3))*COS(2*RADIANS(H3))-0.5*T3*T3*SIN(4*RADIANS(H3))-1.25*J3*J3*SIN(2*RADIANS(I3)))</f>
        <v>-4.0292790753609466</v>
      </c>
      <c r="V3">
        <f t="shared" ref="V3:V66" si="12">DEGREES(ACOS(COS(RADIANS(90.833))/(COS(RADIANS($B$2))*COS(RADIANS(S3)))-TAN(RADIANS($B$2))*TAN(RADIANS(S3))))</f>
        <v>65.777153795624898</v>
      </c>
      <c r="W3" s="7">
        <f t="shared" ref="W3:W66" si="13">(720-4*$B$3-U3+$B$4*60)/1440</f>
        <v>0.46892539102455622</v>
      </c>
      <c r="X3" s="7">
        <f t="shared" ref="X3:X66" si="14">(W3*1440-V3*4)/1440</f>
        <v>0.28621107492559816</v>
      </c>
      <c r="Y3" s="7">
        <f t="shared" ref="Y3:Y66" si="15">(W3*1440+V3*4)/1440</f>
        <v>0.65163970712351427</v>
      </c>
      <c r="Z3">
        <f t="shared" ref="Z3:Z66" si="16">8*V3</f>
        <v>526.21723036499918</v>
      </c>
      <c r="AA3">
        <f>MOD(E3*1440+U3+4*$B$3-60*$B$4,1440)</f>
        <v>764.74743692463903</v>
      </c>
      <c r="AB3">
        <f t="shared" ref="AB3:AB66" si="17">IF(AA3/4&lt;0,AA3/4+180,AA3/4-180)</f>
        <v>11.186859231159758</v>
      </c>
      <c r="AC3">
        <f t="shared" si="0"/>
        <v>69.355430244805646</v>
      </c>
      <c r="AD3">
        <f t="shared" ref="AD3:AD66" si="18">90-AC3</f>
        <v>20.644569755194354</v>
      </c>
      <c r="AE3">
        <f t="shared" ref="AE3:AE66" si="19">IF(AD3&gt;85,0,IF(AD3&gt;5,58.1/TAN(RADIANS(AD3))-0.07/POWER(TAN(RADIANS(AD3)),3)+0.000086/POWER(TAN(RADIANS(AD3)),5),IF(AD3&gt;-0.575,1735+AD3*(-518.2+AD3*(103.4+AD3*(-12.79+AD3*0.711))),-20.772/TAN(RADIANS(AD3)))))/3600</f>
        <v>4.2475189102239339E-2</v>
      </c>
      <c r="AF3">
        <f t="shared" ref="AF3:AF66" si="20">AD3+AE3</f>
        <v>20.687044944296595</v>
      </c>
      <c r="AG3">
        <f t="shared" si="1"/>
        <v>191.01091785772832</v>
      </c>
    </row>
    <row r="4" spans="1:34" x14ac:dyDescent="0.25">
      <c r="A4" t="s">
        <v>2</v>
      </c>
      <c r="B4" s="5">
        <v>0</v>
      </c>
      <c r="D4" s="1">
        <f t="shared" ref="D4:D67" si="21">D3+1</f>
        <v>44564</v>
      </c>
      <c r="E4" s="7">
        <f t="shared" si="2"/>
        <v>0.5</v>
      </c>
      <c r="F4" s="2">
        <f t="shared" si="3"/>
        <v>2459583</v>
      </c>
      <c r="G4" s="3">
        <f t="shared" si="4"/>
        <v>0.22006844626967831</v>
      </c>
      <c r="H4">
        <f>MOD(280.46646+G4*(36000.76983 + G4*0.0003032),360)</f>
        <v>283.09995568442355</v>
      </c>
      <c r="I4">
        <f>357.52911+G4*(35999.05029 - 0.0001537*G4)</f>
        <v>8279.7841670606012</v>
      </c>
      <c r="J4">
        <f>0.016708634-G4*(0.000042037+0.0000001267*G4)</f>
        <v>1.6699376846627825E-2</v>
      </c>
      <c r="K4">
        <f>SIN(RADIANS(I4))*(1.914602-G4*(0.004817+0.000014*G4))+SIN(RADIANS(2*I4))*(0.019993-0.000101*G4)+SIN(RADIANS(3*I4))*0.000289</f>
        <v>-7.3620082122464649E-3</v>
      </c>
      <c r="L4">
        <f t="shared" si="5"/>
        <v>283.09259367621132</v>
      </c>
      <c r="M4">
        <f t="shared" si="6"/>
        <v>8279.7768050523882</v>
      </c>
      <c r="N4">
        <f t="shared" si="7"/>
        <v>0.98330174669610182</v>
      </c>
      <c r="O4">
        <f>L4-0.00569-0.00478*SIN(RADIANS(125.04-1934.136*G4))</f>
        <v>283.08278942718778</v>
      </c>
      <c r="P4">
        <f>23+(26+((21.448-G4*(46.815+G4*(0.00059-G4*0.001813))))/60)/60</f>
        <v>23.436429301788046</v>
      </c>
      <c r="Q4">
        <f>P4+0.00256*COS(RADIANS(125.04-1934.136*G4))</f>
        <v>23.437732536434449</v>
      </c>
      <c r="R4">
        <f t="shared" si="8"/>
        <v>-75.786544659614961</v>
      </c>
      <c r="S4">
        <f t="shared" si="9"/>
        <v>-22.794565382855168</v>
      </c>
      <c r="T4">
        <f t="shared" si="10"/>
        <v>4.3028643600231023E-2</v>
      </c>
      <c r="U4">
        <f t="shared" si="11"/>
        <v>-4.4903002344251854</v>
      </c>
      <c r="V4">
        <f t="shared" si="12"/>
        <v>65.902854509783054</v>
      </c>
      <c r="W4" s="7">
        <f t="shared" si="13"/>
        <v>0.46924554460723972</v>
      </c>
      <c r="X4" s="7">
        <f t="shared" si="14"/>
        <v>0.28618205985784234</v>
      </c>
      <c r="Y4" s="7">
        <f t="shared" si="15"/>
        <v>0.65230902935663704</v>
      </c>
      <c r="Z4">
        <f t="shared" si="16"/>
        <v>527.22283607826444</v>
      </c>
      <c r="AA4">
        <f>MOD(E4*1440+U4+4*$B$3-60*$B$4,1440)</f>
        <v>764.28641576557482</v>
      </c>
      <c r="AB4">
        <f t="shared" si="17"/>
        <v>11.071603941393704</v>
      </c>
      <c r="AC4">
        <f t="shared" si="0"/>
        <v>69.245365843312413</v>
      </c>
      <c r="AD4">
        <f t="shared" si="18"/>
        <v>20.754634156687587</v>
      </c>
      <c r="AE4">
        <f t="shared" si="19"/>
        <v>4.2233239152895251E-2</v>
      </c>
      <c r="AF4">
        <f t="shared" si="20"/>
        <v>20.796867395840483</v>
      </c>
      <c r="AG4">
        <f t="shared" si="1"/>
        <v>190.91330488687683</v>
      </c>
    </row>
    <row r="5" spans="1:34" x14ac:dyDescent="0.25">
      <c r="A5" t="s">
        <v>12</v>
      </c>
      <c r="B5" s="8">
        <v>0.5</v>
      </c>
      <c r="D5" s="1">
        <f t="shared" si="21"/>
        <v>44565</v>
      </c>
      <c r="E5" s="7">
        <f t="shared" si="2"/>
        <v>0.5</v>
      </c>
      <c r="F5" s="2">
        <f t="shared" si="3"/>
        <v>2459584</v>
      </c>
      <c r="G5" s="3">
        <f t="shared" si="4"/>
        <v>0.22009582477754963</v>
      </c>
      <c r="H5">
        <f>MOD(280.46646+G5*(36000.76983 + G5*0.0003032),360)</f>
        <v>284.08560304824096</v>
      </c>
      <c r="I5">
        <f>357.52911+G5*(35999.05029 - 0.0001537*G5)</f>
        <v>8280.7697673404746</v>
      </c>
      <c r="J5">
        <f>0.016708634-G5*(0.000042037+0.0000001267*G5)</f>
        <v>1.6699375694190624E-2</v>
      </c>
      <c r="K5">
        <f>SIN(RADIANS(I5))*(1.914602-G5*(0.004817+0.000014*G5))+SIN(RADIANS(2*I5))*(0.019993-0.000101*G5)+SIN(RADIANS(3*I5))*0.000289</f>
        <v>2.6255796882461751E-2</v>
      </c>
      <c r="L5">
        <f t="shared" si="5"/>
        <v>284.11185884512344</v>
      </c>
      <c r="M5">
        <f t="shared" si="6"/>
        <v>8280.7960231373563</v>
      </c>
      <c r="N5">
        <f t="shared" si="7"/>
        <v>0.9833031840120352</v>
      </c>
      <c r="O5">
        <f>L5-0.00569-0.00478*SIN(RADIANS(125.04-1934.136*G5))</f>
        <v>284.10205684683211</v>
      </c>
      <c r="P5">
        <f>23+(26+((21.448-G5*(46.815+G5*(0.00059-G5*0.001813))))/60)/60</f>
        <v>23.436428945753395</v>
      </c>
      <c r="Q5">
        <f>P5+0.00256*COS(RADIANS(125.04-1934.136*G5))</f>
        <v>23.437734216307184</v>
      </c>
      <c r="R5">
        <f t="shared" si="8"/>
        <v>-74.687035445632375</v>
      </c>
      <c r="S5">
        <f t="shared" si="9"/>
        <v>-22.691257585762131</v>
      </c>
      <c r="T5">
        <f t="shared" si="10"/>
        <v>4.3028649943729347E-2</v>
      </c>
      <c r="U5">
        <f t="shared" si="11"/>
        <v>-4.9450408833946859</v>
      </c>
      <c r="V5">
        <f t="shared" si="12"/>
        <v>66.038131103054354</v>
      </c>
      <c r="W5" s="7">
        <f t="shared" si="13"/>
        <v>0.46956133672457967</v>
      </c>
      <c r="X5" s="7">
        <f t="shared" si="14"/>
        <v>0.28612208366053976</v>
      </c>
      <c r="Y5" s="7">
        <f t="shared" si="15"/>
        <v>0.65300058978861952</v>
      </c>
      <c r="Z5">
        <f t="shared" si="16"/>
        <v>528.30504882443483</v>
      </c>
      <c r="AA5">
        <f>MOD(E5*1440+U5+4*$B$3-60*$B$4,1440)</f>
        <v>763.83167511660531</v>
      </c>
      <c r="AB5">
        <f t="shared" si="17"/>
        <v>10.957918779151328</v>
      </c>
      <c r="AC5">
        <f t="shared" si="0"/>
        <v>69.128152162346439</v>
      </c>
      <c r="AD5">
        <f t="shared" si="18"/>
        <v>20.871847837653561</v>
      </c>
      <c r="AE5">
        <f t="shared" si="19"/>
        <v>4.1978179329646474E-2</v>
      </c>
      <c r="AF5">
        <f t="shared" si="20"/>
        <v>20.913826016983208</v>
      </c>
      <c r="AG5">
        <f t="shared" si="1"/>
        <v>190.81806073536504</v>
      </c>
    </row>
    <row r="6" spans="1:34" x14ac:dyDescent="0.25">
      <c r="A6" t="s">
        <v>22</v>
      </c>
      <c r="B6" s="5">
        <v>2022</v>
      </c>
      <c r="D6" s="1">
        <f t="shared" si="21"/>
        <v>44566</v>
      </c>
      <c r="E6" s="7">
        <f t="shared" si="2"/>
        <v>0.5</v>
      </c>
      <c r="F6" s="2">
        <f t="shared" si="3"/>
        <v>2459585</v>
      </c>
      <c r="G6" s="3">
        <f t="shared" si="4"/>
        <v>0.22012320328542095</v>
      </c>
      <c r="H6">
        <f>MOD(280.46646+G6*(36000.76983 + G6*0.0003032),360)</f>
        <v>285.07125041206018</v>
      </c>
      <c r="I6">
        <f>357.52911+G6*(35999.05029 - 0.0001537*G6)</f>
        <v>8281.7553676203479</v>
      </c>
      <c r="J6">
        <f>0.016708634-G6*(0.000042037+0.0000001267*G6)</f>
        <v>1.6699374541753232E-2</v>
      </c>
      <c r="K6">
        <f>SIN(RADIANS(I6))*(1.914602-G6*(0.004817+0.000014*G6))+SIN(RADIANS(2*I6))*(0.019993-0.000101*G6)+SIN(RADIANS(3*I6))*0.000289</f>
        <v>5.9865324333611379E-2</v>
      </c>
      <c r="L6">
        <f t="shared" si="5"/>
        <v>285.13111573639378</v>
      </c>
      <c r="M6">
        <f t="shared" si="6"/>
        <v>8281.8152329446821</v>
      </c>
      <c r="N6">
        <f t="shared" si="7"/>
        <v>0.98330973142300726</v>
      </c>
      <c r="O6">
        <f>L6-0.00569-0.00478*SIN(RADIANS(125.04-1934.136*G6))</f>
        <v>285.12131599234704</v>
      </c>
      <c r="P6">
        <f>23+(26+((21.448-G6*(46.815+G6*(0.00059-G6*0.001813))))/60)/60</f>
        <v>23.436428589718744</v>
      </c>
      <c r="Q6">
        <f>P6+0.00256*COS(RADIANS(125.04-1934.136*G6))</f>
        <v>23.437735895064986</v>
      </c>
      <c r="R6">
        <f t="shared" si="8"/>
        <v>-73.589251724805052</v>
      </c>
      <c r="S6">
        <f t="shared" si="9"/>
        <v>-22.580452964686202</v>
      </c>
      <c r="T6">
        <f t="shared" si="10"/>
        <v>4.3028656283017989E-2</v>
      </c>
      <c r="U6">
        <f t="shared" si="11"/>
        <v>-5.3930226907129155</v>
      </c>
      <c r="V6">
        <f t="shared" si="12"/>
        <v>66.182845820044179</v>
      </c>
      <c r="W6" s="7">
        <f t="shared" si="13"/>
        <v>0.46987243520188399</v>
      </c>
      <c r="X6" s="7">
        <f t="shared" si="14"/>
        <v>0.28603119681287237</v>
      </c>
      <c r="Y6" s="7">
        <f t="shared" si="15"/>
        <v>0.65371367359089561</v>
      </c>
      <c r="Z6">
        <f t="shared" si="16"/>
        <v>529.46276656035343</v>
      </c>
      <c r="AA6">
        <f>MOD(E6*1440+U6+4*$B$3-60*$B$4,1440)</f>
        <v>763.38369330928708</v>
      </c>
      <c r="AB6">
        <f t="shared" si="17"/>
        <v>10.845923327321771</v>
      </c>
      <c r="AC6">
        <f t="shared" si="0"/>
        <v>69.003845675085842</v>
      </c>
      <c r="AD6">
        <f t="shared" si="18"/>
        <v>20.996154324914158</v>
      </c>
      <c r="AE6">
        <f t="shared" si="19"/>
        <v>4.1710574894672461E-2</v>
      </c>
      <c r="AF6">
        <f t="shared" si="20"/>
        <v>21.037864899808831</v>
      </c>
      <c r="AG6">
        <f t="shared" si="1"/>
        <v>190.72527239042392</v>
      </c>
    </row>
    <row r="7" spans="1:34" x14ac:dyDescent="0.25">
      <c r="D7" s="1">
        <f t="shared" si="21"/>
        <v>44567</v>
      </c>
      <c r="E7" s="7">
        <f t="shared" si="2"/>
        <v>0.5</v>
      </c>
      <c r="F7" s="2">
        <f t="shared" si="3"/>
        <v>2459586</v>
      </c>
      <c r="G7" s="3">
        <f t="shared" si="4"/>
        <v>0.22015058179329228</v>
      </c>
      <c r="H7">
        <f>MOD(280.46646+G7*(36000.76983 + G7*0.0003032),360)</f>
        <v>286.05689777587941</v>
      </c>
      <c r="I7">
        <f>357.52911+G7*(35999.05029 - 0.0001537*G7)</f>
        <v>8282.7409679002194</v>
      </c>
      <c r="J7">
        <f>0.016708634-G7*(0.000042037+0.0000001267*G7)</f>
        <v>1.6699373389315649E-2</v>
      </c>
      <c r="K7">
        <f>SIN(RADIANS(I7))*(1.914602-G7*(0.004817+0.000014*G7))+SIN(RADIANS(2*I7))*(0.019993-0.000101*G7)+SIN(RADIANS(3*I7))*0.000289</f>
        <v>9.3455984618708063E-2</v>
      </c>
      <c r="L7">
        <f t="shared" si="5"/>
        <v>286.15035376049809</v>
      </c>
      <c r="M7">
        <f t="shared" si="6"/>
        <v>8282.8344238848385</v>
      </c>
      <c r="N7">
        <f t="shared" si="7"/>
        <v>0.98332138678856296</v>
      </c>
      <c r="O7">
        <f>L7-0.00569-0.00478*SIN(RADIANS(125.04-1934.136*G7))</f>
        <v>286.1405562742064</v>
      </c>
      <c r="P7">
        <f>23+(26+((21.448-G7*(46.815+G7*(0.00059-G7*0.001813))))/60)/60</f>
        <v>23.436428233684094</v>
      </c>
      <c r="Q7">
        <f>P7+0.00256*COS(RADIANS(125.04-1934.136*G7))</f>
        <v>23.437737572706112</v>
      </c>
      <c r="R7">
        <f t="shared" si="8"/>
        <v>-72.493311715039013</v>
      </c>
      <c r="S7">
        <f t="shared" si="9"/>
        <v>-22.462205687529725</v>
      </c>
      <c r="T7">
        <f t="shared" si="10"/>
        <v>4.3028662618090366E-2</v>
      </c>
      <c r="U7">
        <f t="shared" si="11"/>
        <v>-5.8337789319748561</v>
      </c>
      <c r="V7">
        <f t="shared" si="12"/>
        <v>66.336852940263739</v>
      </c>
      <c r="W7" s="7">
        <f t="shared" si="13"/>
        <v>0.47017851592498255</v>
      </c>
      <c r="X7" s="7">
        <f t="shared" si="14"/>
        <v>0.28590947997980548</v>
      </c>
      <c r="Y7" s="7">
        <f t="shared" si="15"/>
        <v>0.65444755187015968</v>
      </c>
      <c r="Z7">
        <f t="shared" si="16"/>
        <v>530.69482352210991</v>
      </c>
      <c r="AA7">
        <f>MOD(E7*1440+U7+4*$B$3-60*$B$4,1440)</f>
        <v>762.94293706802512</v>
      </c>
      <c r="AB7">
        <f t="shared" si="17"/>
        <v>10.735734267006279</v>
      </c>
      <c r="AC7">
        <f t="shared" si="0"/>
        <v>68.872505853613674</v>
      </c>
      <c r="AD7">
        <f t="shared" si="18"/>
        <v>21.127494146386326</v>
      </c>
      <c r="AE7">
        <f t="shared" si="19"/>
        <v>4.1431005734023807E-2</v>
      </c>
      <c r="AF7">
        <f t="shared" si="20"/>
        <v>21.168925152120348</v>
      </c>
      <c r="AG7">
        <f t="shared" si="1"/>
        <v>190.63502572424539</v>
      </c>
    </row>
    <row r="8" spans="1:34" x14ac:dyDescent="0.25">
      <c r="D8" s="1">
        <f t="shared" si="21"/>
        <v>44568</v>
      </c>
      <c r="E8" s="7">
        <f t="shared" si="2"/>
        <v>0.5</v>
      </c>
      <c r="F8" s="2">
        <f t="shared" si="3"/>
        <v>2459587</v>
      </c>
      <c r="G8" s="3">
        <f t="shared" si="4"/>
        <v>0.2201779603011636</v>
      </c>
      <c r="H8">
        <f>MOD(280.46646+G8*(36000.76983 + G8*0.0003032),360)</f>
        <v>287.04254513969863</v>
      </c>
      <c r="I8">
        <f>357.52911+G8*(35999.05029 - 0.0001537*G8)</f>
        <v>8283.7265681800927</v>
      </c>
      <c r="J8">
        <f>0.016708634-G8*(0.000042037+0.0000001267*G8)</f>
        <v>1.6699372236877875E-2</v>
      </c>
      <c r="K8">
        <f>SIN(RADIANS(I8))*(1.914602-G8*(0.004817+0.000014*G8))+SIN(RADIANS(2*I8))*(0.019993-0.000101*G8)+SIN(RADIANS(3*I8))*0.000289</f>
        <v>0.12701719525195931</v>
      </c>
      <c r="L8">
        <f t="shared" si="5"/>
        <v>287.16956233495057</v>
      </c>
      <c r="M8">
        <f t="shared" si="6"/>
        <v>8283.8535853753456</v>
      </c>
      <c r="N8">
        <f t="shared" si="7"/>
        <v>0.98333814629914129</v>
      </c>
      <c r="O8">
        <f>L8-0.00569-0.00478*SIN(RADIANS(125.04-1934.136*G8))</f>
        <v>287.15976710992243</v>
      </c>
      <c r="P8">
        <f>23+(26+((21.448-G8*(46.815+G8*(0.00059-G8*0.001813))))/60)/60</f>
        <v>23.436427877649443</v>
      </c>
      <c r="Q8">
        <f>P8+0.00256*COS(RADIANS(125.04-1934.136*G8))</f>
        <v>23.437739249228834</v>
      </c>
      <c r="R8">
        <f t="shared" si="8"/>
        <v>-71.399330152726549</v>
      </c>
      <c r="S8">
        <f t="shared" si="9"/>
        <v>-22.336573457441741</v>
      </c>
      <c r="T8">
        <f t="shared" si="10"/>
        <v>4.302866894893996E-2</v>
      </c>
      <c r="U8">
        <f t="shared" si="11"/>
        <v>-6.2668551956321599</v>
      </c>
      <c r="V8">
        <f t="shared" si="12"/>
        <v>66.499999297567697</v>
      </c>
      <c r="W8" s="7">
        <f t="shared" si="13"/>
        <v>0.47047926333030016</v>
      </c>
      <c r="X8" s="7">
        <f t="shared" si="14"/>
        <v>0.28575704305927874</v>
      </c>
      <c r="Y8" s="7">
        <f t="shared" si="15"/>
        <v>0.65520148360132158</v>
      </c>
      <c r="Z8">
        <f t="shared" si="16"/>
        <v>531.99999438054158</v>
      </c>
      <c r="AA8">
        <f>MOD(E8*1440+U8+4*$B$3-60*$B$4,1440)</f>
        <v>762.5098608043678</v>
      </c>
      <c r="AB8">
        <f t="shared" si="17"/>
        <v>10.627465201091951</v>
      </c>
      <c r="AC8">
        <f t="shared" si="0"/>
        <v>68.734195106424707</v>
      </c>
      <c r="AD8">
        <f t="shared" si="18"/>
        <v>21.265804893575293</v>
      </c>
      <c r="AE8">
        <f t="shared" si="19"/>
        <v>4.1140063479466055E-2</v>
      </c>
      <c r="AF8">
        <f t="shared" si="20"/>
        <v>21.30694495705476</v>
      </c>
      <c r="AG8">
        <f t="shared" si="1"/>
        <v>190.54740543203147</v>
      </c>
    </row>
    <row r="9" spans="1:34" x14ac:dyDescent="0.25">
      <c r="D9" s="1">
        <f t="shared" si="21"/>
        <v>44569</v>
      </c>
      <c r="E9" s="7">
        <f t="shared" si="2"/>
        <v>0.5</v>
      </c>
      <c r="F9" s="2">
        <f t="shared" si="3"/>
        <v>2459588</v>
      </c>
      <c r="G9" s="3">
        <f t="shared" si="4"/>
        <v>0.2202053388090349</v>
      </c>
      <c r="H9">
        <f>MOD(280.46646+G9*(36000.76983 + G9*0.0003032),360)</f>
        <v>288.02819250351786</v>
      </c>
      <c r="I9">
        <f>357.52911+G9*(35999.05029 - 0.0001537*G9)</f>
        <v>8284.7121684599624</v>
      </c>
      <c r="J9">
        <f>0.016708634-G9*(0.000042037+0.0000001267*G9)</f>
        <v>1.6699371084439914E-2</v>
      </c>
      <c r="K9">
        <f>SIN(RADIANS(I9))*(1.914602-G9*(0.004817+0.000014*G9))+SIN(RADIANS(2*I9))*(0.019993-0.000101*G9)+SIN(RADIANS(3*I9))*0.000289</f>
        <v>0.16053838472786056</v>
      </c>
      <c r="L9">
        <f t="shared" si="5"/>
        <v>288.18873088824574</v>
      </c>
      <c r="M9">
        <f t="shared" si="6"/>
        <v>8284.8727068446897</v>
      </c>
      <c r="N9">
        <f t="shared" si="7"/>
        <v>0.98336000447767047</v>
      </c>
      <c r="O9">
        <f>L9-0.00569-0.00478*SIN(RADIANS(125.04-1934.136*G9))</f>
        <v>288.17893792798776</v>
      </c>
      <c r="P9">
        <f>23+(26+((21.448-G9*(46.815+G9*(0.00059-G9*0.001813))))/60)/60</f>
        <v>23.436427521614792</v>
      </c>
      <c r="Q9">
        <f>P9+0.00256*COS(RADIANS(125.04-1934.136*G9))</f>
        <v>23.437740924631409</v>
      </c>
      <c r="R9">
        <f t="shared" si="8"/>
        <v>-70.30741811731113</v>
      </c>
      <c r="S9">
        <f t="shared" si="9"/>
        <v>-22.203617422372641</v>
      </c>
      <c r="T9">
        <f t="shared" si="10"/>
        <v>4.3028675275560188E-2</v>
      </c>
      <c r="U9">
        <f t="shared" si="11"/>
        <v>-6.6918100576460722</v>
      </c>
      <c r="V9">
        <f t="shared" si="12"/>
        <v>66.672124814432877</v>
      </c>
      <c r="W9" s="7">
        <f t="shared" si="13"/>
        <v>0.47077437087336538</v>
      </c>
      <c r="X9" s="7">
        <f t="shared" si="14"/>
        <v>0.28557402416660738</v>
      </c>
      <c r="Y9" s="7">
        <f t="shared" si="15"/>
        <v>0.65597471758012327</v>
      </c>
      <c r="Z9">
        <f t="shared" si="16"/>
        <v>533.37699851546301</v>
      </c>
      <c r="AA9">
        <f>MOD(E9*1440+U9+4*$B$3-60*$B$4,1440)</f>
        <v>762.08490594235388</v>
      </c>
      <c r="AB9">
        <f t="shared" si="17"/>
        <v>10.521226485588471</v>
      </c>
      <c r="AC9">
        <f t="shared" si="0"/>
        <v>68.588978713071512</v>
      </c>
      <c r="AD9">
        <f t="shared" si="18"/>
        <v>21.411021286928488</v>
      </c>
      <c r="AE9">
        <f t="shared" si="19"/>
        <v>4.0838348681463382E-2</v>
      </c>
      <c r="AF9">
        <f t="shared" si="20"/>
        <v>21.451859635609953</v>
      </c>
      <c r="AG9">
        <f t="shared" si="1"/>
        <v>190.46249496996316</v>
      </c>
    </row>
    <row r="10" spans="1:34" x14ac:dyDescent="0.25">
      <c r="D10" s="1">
        <f t="shared" si="21"/>
        <v>44570</v>
      </c>
      <c r="E10" s="7">
        <f t="shared" si="2"/>
        <v>0.5</v>
      </c>
      <c r="F10" s="2">
        <f t="shared" si="3"/>
        <v>2459589</v>
      </c>
      <c r="G10" s="3">
        <f t="shared" si="4"/>
        <v>0.22023271731690622</v>
      </c>
      <c r="H10">
        <f>MOD(280.46646+G10*(36000.76983 + G10*0.0003032),360)</f>
        <v>289.0138398673389</v>
      </c>
      <c r="I10">
        <f>357.52911+G10*(35999.05029 - 0.0001537*G10)</f>
        <v>8285.6977687398339</v>
      </c>
      <c r="J10">
        <f>0.016708634-G10*(0.000042037+0.0000001267*G10)</f>
        <v>1.6699369932001763E-2</v>
      </c>
      <c r="K10">
        <f>SIN(RADIANS(I10))*(1.914602-G10*(0.004817+0.000014*G10))+SIN(RADIANS(2*I10))*(0.019993-0.000101*G10)+SIN(RADIANS(3*I10))*0.000289</f>
        <v>0.19400899645951949</v>
      </c>
      <c r="L10">
        <f t="shared" si="5"/>
        <v>289.2078488637984</v>
      </c>
      <c r="M10">
        <f t="shared" si="6"/>
        <v>8285.8917777362931</v>
      </c>
      <c r="N10">
        <f t="shared" si="7"/>
        <v>0.98338695418186062</v>
      </c>
      <c r="O10">
        <f>L10-0.00569-0.00478*SIN(RADIANS(125.04-1934.136*G10))</f>
        <v>289.19805817181521</v>
      </c>
      <c r="P10">
        <f>23+(26+((21.448-G10*(46.815+G10*(0.00059-G10*0.001813))))/60)/60</f>
        <v>23.436427165580142</v>
      </c>
      <c r="Q10">
        <f>P10+0.00256*COS(RADIANS(125.04-1934.136*G10))</f>
        <v>23.437742598912106</v>
      </c>
      <c r="R10">
        <f t="shared" si="8"/>
        <v>-69.217682868158079</v>
      </c>
      <c r="S10">
        <f t="shared" si="9"/>
        <v>-22.063402080507615</v>
      </c>
      <c r="T10">
        <f t="shared" si="10"/>
        <v>4.3028681597944492E-2</v>
      </c>
      <c r="U10">
        <f t="shared" si="11"/>
        <v>-7.1082157236235197</v>
      </c>
      <c r="V10">
        <f t="shared" si="12"/>
        <v>66.8530630475029</v>
      </c>
      <c r="W10" s="7">
        <f t="shared" si="13"/>
        <v>0.47106354147473856</v>
      </c>
      <c r="X10" s="7">
        <f t="shared" si="14"/>
        <v>0.28536058856500829</v>
      </c>
      <c r="Y10" s="7">
        <f t="shared" si="15"/>
        <v>0.65676649438446888</v>
      </c>
      <c r="Z10">
        <f t="shared" si="16"/>
        <v>534.8245043800232</v>
      </c>
      <c r="AA10">
        <f>MOD(E10*1440+U10+4*$B$3-60*$B$4,1440)</f>
        <v>761.66850027637645</v>
      </c>
      <c r="AB10">
        <f t="shared" si="17"/>
        <v>10.417125069094112</v>
      </c>
      <c r="AC10">
        <f t="shared" si="0"/>
        <v>68.436924756152735</v>
      </c>
      <c r="AD10">
        <f t="shared" si="18"/>
        <v>21.563075243847265</v>
      </c>
      <c r="AE10">
        <f t="shared" si="19"/>
        <v>4.0526468054808806E-2</v>
      </c>
      <c r="AF10">
        <f t="shared" si="20"/>
        <v>21.603601711902073</v>
      </c>
      <c r="AG10">
        <f t="shared" si="1"/>
        <v>190.38037649310101</v>
      </c>
    </row>
    <row r="11" spans="1:34" x14ac:dyDescent="0.25">
      <c r="D11" s="1">
        <f t="shared" si="21"/>
        <v>44571</v>
      </c>
      <c r="E11" s="7">
        <f t="shared" si="2"/>
        <v>0.5</v>
      </c>
      <c r="F11" s="2">
        <f t="shared" si="3"/>
        <v>2459590</v>
      </c>
      <c r="G11" s="3">
        <f t="shared" si="4"/>
        <v>0.22026009582477754</v>
      </c>
      <c r="H11">
        <f>MOD(280.46646+G11*(36000.76983 + G11*0.0003032),360)</f>
        <v>289.99948723115995</v>
      </c>
      <c r="I11">
        <f>357.52911+G11*(35999.05029 - 0.0001537*G11)</f>
        <v>8286.6833690197054</v>
      </c>
      <c r="J11">
        <f>0.016708634-G11*(0.000042037+0.0000001267*G11)</f>
        <v>1.669936877956342E-2</v>
      </c>
      <c r="K11">
        <f>SIN(RADIANS(I11))*(1.914602-G11*(0.004817+0.000014*G11))+SIN(RADIANS(2*I11))*(0.019993-0.000101*G11)+SIN(RADIANS(3*I11))*0.000289</f>
        <v>0.22741849270773873</v>
      </c>
      <c r="L11">
        <f t="shared" si="5"/>
        <v>290.22690572386767</v>
      </c>
      <c r="M11">
        <f t="shared" si="6"/>
        <v>8286.9107875124137</v>
      </c>
      <c r="N11">
        <f t="shared" si="7"/>
        <v>0.98341898660719052</v>
      </c>
      <c r="O11">
        <f>L11-0.00569-0.00478*SIN(RADIANS(125.04-1934.136*G11))</f>
        <v>290.21711730366201</v>
      </c>
      <c r="P11">
        <f>23+(26+((21.448-G11*(46.815+G11*(0.00059-G11*0.001813))))/60)/60</f>
        <v>23.436426809545495</v>
      </c>
      <c r="Q11">
        <f>P11+0.00256*COS(RADIANS(125.04-1934.136*G11))</f>
        <v>23.437744272069192</v>
      </c>
      <c r="R11">
        <f t="shared" si="8"/>
        <v>-68.130227694048301</v>
      </c>
      <c r="S11">
        <f t="shared" si="9"/>
        <v>-21.915995181956387</v>
      </c>
      <c r="T11">
        <f t="shared" si="10"/>
        <v>4.3028687916086356E-2</v>
      </c>
      <c r="U11">
        <f t="shared" si="11"/>
        <v>-7.5156586370636473</v>
      </c>
      <c r="V11">
        <f t="shared" si="12"/>
        <v>67.042641740874117</v>
      </c>
      <c r="W11" s="7">
        <f t="shared" si="13"/>
        <v>0.47134648794240536</v>
      </c>
      <c r="X11" s="7">
        <f t="shared" si="14"/>
        <v>0.28511692755108836</v>
      </c>
      <c r="Y11" s="7">
        <f t="shared" si="15"/>
        <v>0.6575760483337223</v>
      </c>
      <c r="Z11">
        <f t="shared" si="16"/>
        <v>536.34113392699294</v>
      </c>
      <c r="AA11">
        <f>MOD(E11*1440+U11+4*$B$3-60*$B$4,1440)</f>
        <v>761.2610573629363</v>
      </c>
      <c r="AB11">
        <f t="shared" si="17"/>
        <v>10.315264340734075</v>
      </c>
      <c r="AC11">
        <f t="shared" si="0"/>
        <v>68.278104050855134</v>
      </c>
      <c r="AD11">
        <f t="shared" si="18"/>
        <v>21.721895949144866</v>
      </c>
      <c r="AE11">
        <f t="shared" si="19"/>
        <v>4.0205031816345327E-2</v>
      </c>
      <c r="AF11">
        <f t="shared" si="20"/>
        <v>21.762100980961211</v>
      </c>
      <c r="AG11">
        <f t="shared" si="1"/>
        <v>190.30113079325523</v>
      </c>
    </row>
    <row r="12" spans="1:34" x14ac:dyDescent="0.25">
      <c r="D12" s="1">
        <f t="shared" si="21"/>
        <v>44572</v>
      </c>
      <c r="E12" s="7">
        <f t="shared" si="2"/>
        <v>0.5</v>
      </c>
      <c r="F12" s="2">
        <f t="shared" si="3"/>
        <v>2459591</v>
      </c>
      <c r="G12" s="3">
        <f t="shared" si="4"/>
        <v>0.22028747433264886</v>
      </c>
      <c r="H12">
        <f>MOD(280.46646+G12*(36000.76983 + G12*0.0003032),360)</f>
        <v>290.98513459497917</v>
      </c>
      <c r="I12">
        <f>357.52911+G12*(35999.05029 - 0.0001537*G12)</f>
        <v>8287.6689692995769</v>
      </c>
      <c r="J12">
        <f>0.016708634-G12*(0.000042037+0.0000001267*G12)</f>
        <v>1.669936762712489E-2</v>
      </c>
      <c r="K12">
        <f>SIN(RADIANS(I12))*(1.914602-G12*(0.004817+0.000014*G12))+SIN(RADIANS(2*I12))*(0.019993-0.000101*G12)+SIN(RADIANS(3*I12))*0.000289</f>
        <v>0.26075635849954754</v>
      </c>
      <c r="L12">
        <f t="shared" si="5"/>
        <v>291.24589095347869</v>
      </c>
      <c r="M12">
        <f t="shared" si="6"/>
        <v>8287.9297256580758</v>
      </c>
      <c r="N12">
        <f t="shared" si="7"/>
        <v>0.98345609129058953</v>
      </c>
      <c r="O12">
        <f>L12-0.00569-0.00478*SIN(RADIANS(125.04-1934.136*G12))</f>
        <v>291.23610480855132</v>
      </c>
      <c r="P12">
        <f>23+(26+((21.448-G12*(46.815+G12*(0.00059-G12*0.001813))))/60)/60</f>
        <v>23.436426453510844</v>
      </c>
      <c r="Q12">
        <f>P12+0.00256*COS(RADIANS(125.04-1934.136*G12))</f>
        <v>23.437745944100929</v>
      </c>
      <c r="R12">
        <f t="shared" si="8"/>
        <v>-67.045151775512835</v>
      </c>
      <c r="S12">
        <f t="shared" si="9"/>
        <v>-21.761467627080084</v>
      </c>
      <c r="T12">
        <f t="shared" si="10"/>
        <v>4.3028694229979195E-2</v>
      </c>
      <c r="U12">
        <f t="shared" si="11"/>
        <v>-7.9137400524811108</v>
      </c>
      <c r="V12">
        <f t="shared" si="12"/>
        <v>67.24068338369166</v>
      </c>
      <c r="W12" s="7">
        <f t="shared" si="13"/>
        <v>0.47162293336977856</v>
      </c>
      <c r="X12" s="7">
        <f t="shared" si="14"/>
        <v>0.28484325730396842</v>
      </c>
      <c r="Y12" s="7">
        <f t="shared" si="15"/>
        <v>0.6584026094355887</v>
      </c>
      <c r="Z12">
        <f t="shared" si="16"/>
        <v>537.92546706953328</v>
      </c>
      <c r="AA12">
        <f>MOD(E12*1440+U12+4*$B$3-60*$B$4,1440)</f>
        <v>760.86297594751886</v>
      </c>
      <c r="AB12">
        <f t="shared" si="17"/>
        <v>10.215743986879716</v>
      </c>
      <c r="AC12">
        <f t="shared" si="0"/>
        <v>68.112590072260588</v>
      </c>
      <c r="AD12">
        <f t="shared" si="18"/>
        <v>21.887409927739412</v>
      </c>
      <c r="AE12">
        <f t="shared" si="19"/>
        <v>3.9874651132002843E-2</v>
      </c>
      <c r="AF12">
        <f t="shared" si="20"/>
        <v>21.927284578871415</v>
      </c>
      <c r="AG12">
        <f t="shared" si="1"/>
        <v>190.22483723687429</v>
      </c>
    </row>
    <row r="13" spans="1:34" x14ac:dyDescent="0.25">
      <c r="D13" s="1">
        <f t="shared" si="21"/>
        <v>44573</v>
      </c>
      <c r="E13" s="7">
        <f t="shared" si="2"/>
        <v>0.5</v>
      </c>
      <c r="F13" s="2">
        <f t="shared" si="3"/>
        <v>2459592</v>
      </c>
      <c r="G13" s="3">
        <f t="shared" si="4"/>
        <v>0.22031485284052019</v>
      </c>
      <c r="H13">
        <f>MOD(280.46646+G13*(36000.76983 + G13*0.0003032),360)</f>
        <v>291.97078195880204</v>
      </c>
      <c r="I13">
        <f>357.52911+G13*(35999.05029 - 0.0001537*G13)</f>
        <v>8288.6545695794466</v>
      </c>
      <c r="J13">
        <f>0.016708634-G13*(0.000042037+0.0000001267*G13)</f>
        <v>1.6699366474686166E-2</v>
      </c>
      <c r="K13">
        <f>SIN(RADIANS(I13))*(1.914602-G13*(0.004817+0.000014*G13))+SIN(RADIANS(2*I13))*(0.019993-0.000101*G13)+SIN(RADIANS(3*I13))*0.000289</f>
        <v>0.29401210553355484</v>
      </c>
      <c r="L13">
        <f t="shared" si="5"/>
        <v>292.2647940643356</v>
      </c>
      <c r="M13">
        <f t="shared" si="6"/>
        <v>8288.948581684981</v>
      </c>
      <c r="N13">
        <f t="shared" si="7"/>
        <v>0.98349825611481112</v>
      </c>
      <c r="O13">
        <f>L13-0.00569-0.00478*SIN(RADIANS(125.04-1934.136*G13))</f>
        <v>292.2550101981854</v>
      </c>
      <c r="P13">
        <f>23+(26+((21.448-G13*(46.815+G13*(0.00059-G13*0.001813))))/60)/60</f>
        <v>23.436426097476197</v>
      </c>
      <c r="Q13">
        <f>P13+0.00256*COS(RADIANS(125.04-1934.136*G13))</f>
        <v>23.437747615005588</v>
      </c>
      <c r="R13">
        <f t="shared" si="8"/>
        <v>-65.962550060170287</v>
      </c>
      <c r="S13">
        <f t="shared" si="9"/>
        <v>-21.599893361842362</v>
      </c>
      <c r="T13">
        <f t="shared" si="10"/>
        <v>4.302870053961648E-2</v>
      </c>
      <c r="U13">
        <f t="shared" si="11"/>
        <v>-8.3020765722837755</v>
      </c>
      <c r="V13">
        <f t="shared" si="12"/>
        <v>67.44700576874024</v>
      </c>
      <c r="W13" s="7">
        <f t="shared" si="13"/>
        <v>0.47189261150853046</v>
      </c>
      <c r="X13" s="7">
        <f t="shared" si="14"/>
        <v>0.28453981770647424</v>
      </c>
      <c r="Y13" s="7">
        <f t="shared" si="15"/>
        <v>0.65924540531058662</v>
      </c>
      <c r="Z13">
        <f t="shared" si="16"/>
        <v>539.57604614992192</v>
      </c>
      <c r="AA13">
        <f>MOD(E13*1440+U13+4*$B$3-60*$B$4,1440)</f>
        <v>760.47463942771617</v>
      </c>
      <c r="AB13">
        <f t="shared" si="17"/>
        <v>10.118659856929042</v>
      </c>
      <c r="AC13">
        <f t="shared" si="0"/>
        <v>67.940458880632974</v>
      </c>
      <c r="AD13">
        <f t="shared" si="18"/>
        <v>22.059541119367026</v>
      </c>
      <c r="AE13">
        <f t="shared" si="19"/>
        <v>3.9535935688076014E-2</v>
      </c>
      <c r="AF13">
        <f t="shared" si="20"/>
        <v>22.099077055055101</v>
      </c>
      <c r="AG13">
        <f t="shared" si="1"/>
        <v>190.15157370302595</v>
      </c>
    </row>
    <row r="14" spans="1:34" x14ac:dyDescent="0.25">
      <c r="D14" s="1">
        <f t="shared" si="21"/>
        <v>44574</v>
      </c>
      <c r="E14" s="7">
        <f t="shared" si="2"/>
        <v>0.5</v>
      </c>
      <c r="F14" s="2">
        <f t="shared" si="3"/>
        <v>2459593</v>
      </c>
      <c r="G14" s="3">
        <f t="shared" si="4"/>
        <v>0.22034223134839151</v>
      </c>
      <c r="H14">
        <f>MOD(280.46646+G14*(36000.76983 + G14*0.0003032),360)</f>
        <v>292.9564293226249</v>
      </c>
      <c r="I14">
        <f>357.52911+G14*(35999.05029 - 0.0001537*G14)</f>
        <v>8289.6401698593181</v>
      </c>
      <c r="J14">
        <f>0.016708634-G14*(0.000042037+0.0000001267*G14)</f>
        <v>1.6699365322247254E-2</v>
      </c>
      <c r="K14">
        <f>SIN(RADIANS(I14))*(1.914602-G14*(0.004817+0.000014*G14))+SIN(RADIANS(2*I14))*(0.019993-0.000101*G14)+SIN(RADIANS(3*I14))*0.000289</f>
        <v>0.32717527607033492</v>
      </c>
      <c r="L14">
        <f t="shared" si="5"/>
        <v>293.28360459869521</v>
      </c>
      <c r="M14">
        <f t="shared" si="6"/>
        <v>8289.9673451353883</v>
      </c>
      <c r="N14">
        <f t="shared" si="7"/>
        <v>0.98354546731349224</v>
      </c>
      <c r="O14">
        <f>L14-0.00569-0.00478*SIN(RADIANS(125.04-1934.136*G14))</f>
        <v>293.27382301481902</v>
      </c>
      <c r="P14">
        <f>23+(26+((21.448-G14*(46.815+G14*(0.00059-G14*0.001813))))/60)/60</f>
        <v>23.436425741441546</v>
      </c>
      <c r="Q14">
        <f>P14+0.00256*COS(RADIANS(125.04-1934.136*G14))</f>
        <v>23.437749284781432</v>
      </c>
      <c r="R14">
        <f t="shared" si="8"/>
        <v>-64.882513151184142</v>
      </c>
      <c r="S14">
        <f t="shared" si="9"/>
        <v>-21.431349270577911</v>
      </c>
      <c r="T14">
        <f t="shared" si="10"/>
        <v>4.3028706844991667E-2</v>
      </c>
      <c r="U14">
        <f t="shared" si="11"/>
        <v>-8.6803006464078614</v>
      </c>
      <c r="V14">
        <f t="shared" si="12"/>
        <v>67.661422548856905</v>
      </c>
      <c r="W14" s="7">
        <f t="shared" si="13"/>
        <v>0.47215526711556105</v>
      </c>
      <c r="X14" s="7">
        <f t="shared" si="14"/>
        <v>0.28420687114651411</v>
      </c>
      <c r="Y14" s="7">
        <f t="shared" si="15"/>
        <v>0.66010366308460799</v>
      </c>
      <c r="Z14">
        <f t="shared" si="16"/>
        <v>541.29138039085524</v>
      </c>
      <c r="AA14">
        <f>MOD(E14*1440+U14+4*$B$3-60*$B$4,1440)</f>
        <v>760.09641535359208</v>
      </c>
      <c r="AB14">
        <f t="shared" si="17"/>
        <v>10.02410383839802</v>
      </c>
      <c r="AC14">
        <f t="shared" si="0"/>
        <v>67.761789044904901</v>
      </c>
      <c r="AD14">
        <f t="shared" si="18"/>
        <v>22.238210955095099</v>
      </c>
      <c r="AE14">
        <f t="shared" si="19"/>
        <v>3.9189491399329049E-2</v>
      </c>
      <c r="AF14">
        <f t="shared" si="20"/>
        <v>22.277400446494429</v>
      </c>
      <c r="AG14">
        <f t="shared" si="1"/>
        <v>190.08141652155666</v>
      </c>
    </row>
    <row r="15" spans="1:34" x14ac:dyDescent="0.25">
      <c r="D15" s="1">
        <f t="shared" si="21"/>
        <v>44575</v>
      </c>
      <c r="E15" s="7">
        <f t="shared" si="2"/>
        <v>0.5</v>
      </c>
      <c r="F15" s="2">
        <f t="shared" si="3"/>
        <v>2459594</v>
      </c>
      <c r="G15" s="3">
        <f t="shared" si="4"/>
        <v>0.22036960985626283</v>
      </c>
      <c r="H15">
        <f>MOD(280.46646+G15*(36000.76983 + G15*0.0003032),360)</f>
        <v>293.94207668644776</v>
      </c>
      <c r="I15">
        <f>357.52911+G15*(35999.05029 - 0.0001537*G15)</f>
        <v>8290.6257701391878</v>
      </c>
      <c r="J15">
        <f>0.016708634-G15*(0.000042037+0.0000001267*G15)</f>
        <v>1.6699364169808155E-2</v>
      </c>
      <c r="K15">
        <f>SIN(RADIANS(I15))*(1.914602-G15*(0.004817+0.000014*G15))+SIN(RADIANS(2*I15))*(0.019993-0.000101*G15)+SIN(RADIANS(3*I15))*0.000289</f>
        <v>0.3602354468044302</v>
      </c>
      <c r="L15">
        <f t="shared" si="5"/>
        <v>294.3023121332522</v>
      </c>
      <c r="M15">
        <f t="shared" si="6"/>
        <v>8290.9860055859917</v>
      </c>
      <c r="N15">
        <f t="shared" si="7"/>
        <v>0.9835977094768974</v>
      </c>
      <c r="O15">
        <f>L15-0.00569-0.00478*SIN(RADIANS(125.04-1934.136*G15))</f>
        <v>294.29253283514498</v>
      </c>
      <c r="P15">
        <f>23+(26+((21.448-G15*(46.815+G15*(0.00059-G15*0.001813))))/60)/60</f>
        <v>23.436425385406899</v>
      </c>
      <c r="Q15">
        <f>P15+0.00256*COS(RADIANS(125.04-1934.136*G15))</f>
        <v>23.43775095342674</v>
      </c>
      <c r="R15">
        <f t="shared" si="8"/>
        <v>-63.805127208799391</v>
      </c>
      <c r="S15">
        <f t="shared" si="9"/>
        <v>-21.255915066558135</v>
      </c>
      <c r="T15">
        <f t="shared" si="10"/>
        <v>4.3028713146098227E-2</v>
      </c>
      <c r="U15">
        <f t="shared" si="11"/>
        <v>-9.0480610338563263</v>
      </c>
      <c r="V15">
        <f t="shared" si="12"/>
        <v>67.883743788179487</v>
      </c>
      <c r="W15" s="7">
        <f t="shared" si="13"/>
        <v>0.47241065627351136</v>
      </c>
      <c r="X15" s="7">
        <f t="shared" si="14"/>
        <v>0.28384470130634615</v>
      </c>
      <c r="Y15" s="7">
        <f t="shared" si="15"/>
        <v>0.66097661124067664</v>
      </c>
      <c r="Z15">
        <f t="shared" si="16"/>
        <v>543.0699503054359</v>
      </c>
      <c r="AA15">
        <f>MOD(E15*1440+U15+4*$B$3-60*$B$4,1440)</f>
        <v>759.72865496614361</v>
      </c>
      <c r="AB15">
        <f t="shared" si="17"/>
        <v>9.9321637415359021</v>
      </c>
      <c r="AC15">
        <f t="shared" si="0"/>
        <v>67.576661564569434</v>
      </c>
      <c r="AD15">
        <f t="shared" si="18"/>
        <v>22.423338435430566</v>
      </c>
      <c r="AE15">
        <f t="shared" si="19"/>
        <v>3.8835918264139048E-2</v>
      </c>
      <c r="AF15">
        <f t="shared" si="20"/>
        <v>22.462174353694703</v>
      </c>
      <c r="AG15">
        <f t="shared" si="1"/>
        <v>190.01444041153565</v>
      </c>
    </row>
    <row r="16" spans="1:34" x14ac:dyDescent="0.25">
      <c r="D16" s="1">
        <f t="shared" si="21"/>
        <v>44576</v>
      </c>
      <c r="E16" s="7">
        <f t="shared" si="2"/>
        <v>0.5</v>
      </c>
      <c r="F16" s="2">
        <f t="shared" si="3"/>
        <v>2459595</v>
      </c>
      <c r="G16" s="3">
        <f t="shared" si="4"/>
        <v>0.22039698836413416</v>
      </c>
      <c r="H16">
        <f>MOD(280.46646+G16*(36000.76983 + G16*0.0003032),360)</f>
        <v>294.92772405027063</v>
      </c>
      <c r="I16">
        <f>357.52911+G16*(35999.05029 - 0.0001537*G16)</f>
        <v>8291.6113704190575</v>
      </c>
      <c r="J16">
        <f>0.016708634-G16*(0.000042037+0.0000001267*G16)</f>
        <v>1.6699363017368862E-2</v>
      </c>
      <c r="K16">
        <f>SIN(RADIANS(I16))*(1.914602-G16*(0.004817+0.000014*G16))+SIN(RADIANS(2*I16))*(0.019993-0.000101*G16)+SIN(RADIANS(3*I16))*0.000289</f>
        <v>0.39318223271796737</v>
      </c>
      <c r="L16">
        <f t="shared" si="5"/>
        <v>295.32090628298857</v>
      </c>
      <c r="M16">
        <f t="shared" si="6"/>
        <v>8292.0045526517752</v>
      </c>
      <c r="N16">
        <f t="shared" si="7"/>
        <v>0.98365496555834497</v>
      </c>
      <c r="O16">
        <f>L16-0.00569-0.00478*SIN(RADIANS(125.04-1934.136*G16))</f>
        <v>295.3111292741433</v>
      </c>
      <c r="P16">
        <f>23+(26+((21.448-G16*(46.815+G16*(0.00059-G16*0.001813))))/60)/60</f>
        <v>23.436425029372252</v>
      </c>
      <c r="Q16">
        <f>P16+0.00256*COS(RADIANS(125.04-1934.136*G16))</f>
        <v>23.437752620939776</v>
      </c>
      <c r="R16">
        <f t="shared" si="8"/>
        <v>-62.730473864956544</v>
      </c>
      <c r="S16">
        <f t="shared" si="9"/>
        <v>-21.073673180746241</v>
      </c>
      <c r="T16">
        <f t="shared" si="10"/>
        <v>4.3028719442929644E-2</v>
      </c>
      <c r="U16">
        <f t="shared" si="11"/>
        <v>-9.4050232254066941</v>
      </c>
      <c r="V16">
        <f t="shared" si="12"/>
        <v>68.113776505416467</v>
      </c>
      <c r="W16" s="7">
        <f t="shared" si="13"/>
        <v>0.47265854668431023</v>
      </c>
      <c r="X16" s="7">
        <f t="shared" si="14"/>
        <v>0.28345361194704227</v>
      </c>
      <c r="Y16" s="7">
        <f t="shared" si="15"/>
        <v>0.66186348142157825</v>
      </c>
      <c r="Z16">
        <f t="shared" si="16"/>
        <v>544.91021204333174</v>
      </c>
      <c r="AA16">
        <f>MOD(E16*1440+U16+4*$B$3-60*$B$4,1440)</f>
        <v>759.37169277459327</v>
      </c>
      <c r="AB16">
        <f t="shared" si="17"/>
        <v>9.8429231936483177</v>
      </c>
      <c r="AC16">
        <f t="shared" si="0"/>
        <v>67.38515979019499</v>
      </c>
      <c r="AD16">
        <f t="shared" si="18"/>
        <v>22.61484020980501</v>
      </c>
      <c r="AE16">
        <f t="shared" si="19"/>
        <v>3.8475808374612265E-2</v>
      </c>
      <c r="AF16">
        <f t="shared" si="20"/>
        <v>22.653316018179623</v>
      </c>
      <c r="AG16">
        <f t="shared" si="1"/>
        <v>189.9507184201004</v>
      </c>
    </row>
    <row r="17" spans="4:33" x14ac:dyDescent="0.25">
      <c r="D17" s="1">
        <f t="shared" si="21"/>
        <v>44577</v>
      </c>
      <c r="E17" s="7">
        <f t="shared" si="2"/>
        <v>0.5</v>
      </c>
      <c r="F17" s="2">
        <f t="shared" si="3"/>
        <v>2459596</v>
      </c>
      <c r="G17" s="3">
        <f t="shared" si="4"/>
        <v>0.22042436687200548</v>
      </c>
      <c r="H17">
        <f>MOD(280.46646+G17*(36000.76983 + G17*0.0003032),360)</f>
        <v>295.91337141409531</v>
      </c>
      <c r="I17">
        <f>357.52911+G17*(35999.05029 - 0.0001537*G17)</f>
        <v>8292.596970698929</v>
      </c>
      <c r="J17">
        <f>0.016708634-G17*(0.000042037+0.0000001267*G17)</f>
        <v>1.6699361864929381E-2</v>
      </c>
      <c r="K17">
        <f>SIN(RADIANS(I17))*(1.914602-G17*(0.004817+0.000014*G17))+SIN(RADIANS(2*I17))*(0.019993-0.000101*G17)+SIN(RADIANS(3*I17))*0.000289</f>
        <v>0.42600529091130429</v>
      </c>
      <c r="L17">
        <f t="shared" si="5"/>
        <v>296.3393767050066</v>
      </c>
      <c r="M17">
        <f t="shared" si="6"/>
        <v>8293.0229759898411</v>
      </c>
      <c r="N17">
        <f t="shared" si="7"/>
        <v>0.98371721688130598</v>
      </c>
      <c r="O17">
        <f>L17-0.00569-0.00478*SIN(RADIANS(125.04-1934.136*G17))</f>
        <v>296.32960198891431</v>
      </c>
      <c r="P17">
        <f>23+(26+((21.448-G17*(46.815+G17*(0.00059-G17*0.001813))))/60)/60</f>
        <v>23.436424673337601</v>
      </c>
      <c r="Q17">
        <f>P17+0.00256*COS(RADIANS(125.04-1934.136*G17))</f>
        <v>23.43775428731881</v>
      </c>
      <c r="R17">
        <f t="shared" si="8"/>
        <v>-61.658630150842775</v>
      </c>
      <c r="S17">
        <f t="shared" si="9"/>
        <v>-20.8847086491181</v>
      </c>
      <c r="T17">
        <f t="shared" si="10"/>
        <v>4.3028725735479362E-2</v>
      </c>
      <c r="U17">
        <f t="shared" si="11"/>
        <v>-9.7508698268857454</v>
      </c>
      <c r="V17">
        <f t="shared" si="12"/>
        <v>68.351325206545553</v>
      </c>
      <c r="W17" s="7">
        <f t="shared" si="13"/>
        <v>0.47289871793533733</v>
      </c>
      <c r="X17" s="7">
        <f t="shared" si="14"/>
        <v>0.28303392569493302</v>
      </c>
      <c r="Y17" s="7">
        <f t="shared" si="15"/>
        <v>0.66276351017574164</v>
      </c>
      <c r="Z17">
        <f t="shared" si="16"/>
        <v>546.81060165236443</v>
      </c>
      <c r="AA17">
        <f>MOD(E17*1440+U17+4*$B$3-60*$B$4,1440)</f>
        <v>759.02584617311425</v>
      </c>
      <c r="AB17">
        <f t="shared" si="17"/>
        <v>9.7564615432785615</v>
      </c>
      <c r="AC17">
        <f t="shared" si="0"/>
        <v>67.18736934276717</v>
      </c>
      <c r="AD17">
        <f t="shared" si="18"/>
        <v>22.81263065723283</v>
      </c>
      <c r="AE17">
        <f t="shared" si="19"/>
        <v>3.8109744087356755E-2</v>
      </c>
      <c r="AF17">
        <f t="shared" si="20"/>
        <v>22.850740401320188</v>
      </c>
      <c r="AG17">
        <f t="shared" si="1"/>
        <v>189.89032186184403</v>
      </c>
    </row>
    <row r="18" spans="4:33" x14ac:dyDescent="0.25">
      <c r="D18" s="1">
        <f t="shared" si="21"/>
        <v>44578</v>
      </c>
      <c r="E18" s="7">
        <f t="shared" si="2"/>
        <v>0.5</v>
      </c>
      <c r="F18" s="2">
        <f t="shared" si="3"/>
        <v>2459597</v>
      </c>
      <c r="G18" s="3">
        <f t="shared" si="4"/>
        <v>0.2204517453798768</v>
      </c>
      <c r="H18">
        <f>MOD(280.46646+G18*(36000.76983 + G18*0.0003032),360)</f>
        <v>296.89901877791817</v>
      </c>
      <c r="I18">
        <f>357.52911+G18*(35999.05029 - 0.0001537*G18)</f>
        <v>8293.5825709787969</v>
      </c>
      <c r="J18">
        <f>0.016708634-G18*(0.000042037+0.0000001267*G18)</f>
        <v>1.6699360712489709E-2</v>
      </c>
      <c r="K18">
        <f>SIN(RADIANS(I18))*(1.914602-G18*(0.004817+0.000014*G18))+SIN(RADIANS(2*I18))*(0.019993-0.000101*G18)+SIN(RADIANS(3*I18))*0.000289</f>
        <v>0.45869432440987568</v>
      </c>
      <c r="L18">
        <f t="shared" si="5"/>
        <v>297.35771310232803</v>
      </c>
      <c r="M18">
        <f t="shared" si="6"/>
        <v>8294.0412653032072</v>
      </c>
      <c r="N18">
        <f t="shared" si="7"/>
        <v>0.98378444314717572</v>
      </c>
      <c r="O18">
        <f>L18-0.00569-0.00478*SIN(RADIANS(125.04-1934.136*G18))</f>
        <v>297.34794068247783</v>
      </c>
      <c r="P18">
        <f>23+(26+((21.448-G18*(46.815+G18*(0.00059-G18*0.001813))))/60)/60</f>
        <v>23.436424317302954</v>
      </c>
      <c r="Q18">
        <f>P18+0.00256*COS(RADIANS(125.04-1934.136*G18))</f>
        <v>23.437755952562121</v>
      </c>
      <c r="R18">
        <f t="shared" si="8"/>
        <v>-60.589668437221306</v>
      </c>
      <c r="S18">
        <f t="shared" si="9"/>
        <v>-20.689108998925239</v>
      </c>
      <c r="T18">
        <f t="shared" si="10"/>
        <v>4.3028732023740864E-2</v>
      </c>
      <c r="U18">
        <f t="shared" si="11"/>
        <v>-10.085300902549086</v>
      </c>
      <c r="V18">
        <f t="shared" si="12"/>
        <v>68.596192404559474</v>
      </c>
      <c r="W18" s="7">
        <f t="shared" si="13"/>
        <v>0.47313096173788133</v>
      </c>
      <c r="X18" s="7">
        <f t="shared" si="14"/>
        <v>0.28258598283632724</v>
      </c>
      <c r="Y18" s="7">
        <f t="shared" si="15"/>
        <v>0.66367594063943547</v>
      </c>
      <c r="Z18">
        <f t="shared" si="16"/>
        <v>548.76953923647579</v>
      </c>
      <c r="AA18">
        <f>MOD(E18*1440+U18+4*$B$3-60*$B$4,1440)</f>
        <v>758.69141509745089</v>
      </c>
      <c r="AB18">
        <f t="shared" si="17"/>
        <v>9.6728537743627214</v>
      </c>
      <c r="AC18">
        <f t="shared" si="0"/>
        <v>66.98337803206185</v>
      </c>
      <c r="AD18">
        <f t="shared" si="18"/>
        <v>23.01662196793815</v>
      </c>
      <c r="AE18">
        <f t="shared" si="19"/>
        <v>3.7738296358481666E-2</v>
      </c>
      <c r="AF18">
        <f t="shared" si="20"/>
        <v>23.05436026429663</v>
      </c>
      <c r="AG18">
        <f t="shared" si="1"/>
        <v>189.83332025888285</v>
      </c>
    </row>
    <row r="19" spans="4:33" x14ac:dyDescent="0.25">
      <c r="D19" s="1">
        <f t="shared" si="21"/>
        <v>44579</v>
      </c>
      <c r="E19" s="7">
        <f t="shared" si="2"/>
        <v>0.5</v>
      </c>
      <c r="F19" s="2">
        <f t="shared" si="3"/>
        <v>2459598</v>
      </c>
      <c r="G19" s="3">
        <f t="shared" si="4"/>
        <v>0.22047912388774812</v>
      </c>
      <c r="H19">
        <f>MOD(280.46646+G19*(36000.76983 + G19*0.0003032),360)</f>
        <v>297.88466614174285</v>
      </c>
      <c r="I19">
        <f>357.52911+G19*(35999.05029 - 0.0001537*G19)</f>
        <v>8294.5681712586666</v>
      </c>
      <c r="J19">
        <f>0.016708634-G19*(0.000042037+0.0000001267*G19)</f>
        <v>1.6699359560049847E-2</v>
      </c>
      <c r="K19">
        <f>SIN(RADIANS(I19))*(1.914602-G19*(0.004817+0.000014*G19))+SIN(RADIANS(2*I19))*(0.019993-0.000101*G19)+SIN(RADIANS(3*I19))*0.000289</f>
        <v>0.49123908594559051</v>
      </c>
      <c r="L19">
        <f t="shared" si="5"/>
        <v>298.37590522768846</v>
      </c>
      <c r="M19">
        <f t="shared" si="6"/>
        <v>8295.0594103446128</v>
      </c>
      <c r="N19">
        <f t="shared" si="7"/>
        <v>0.98385662244370897</v>
      </c>
      <c r="O19">
        <f>L19-0.00569-0.00478*SIN(RADIANS(125.04-1934.136*G19))</f>
        <v>298.36613510756746</v>
      </c>
      <c r="P19">
        <f>23+(26+((21.448-G19*(46.815+G19*(0.00059-G19*0.001813))))/60)/60</f>
        <v>23.436423961268307</v>
      </c>
      <c r="Q19">
        <f>P19+0.00256*COS(RADIANS(125.04-1934.136*G19))</f>
        <v>23.437757616667977</v>
      </c>
      <c r="R19">
        <f t="shared" si="8"/>
        <v>-59.523656387272418</v>
      </c>
      <c r="S19">
        <f t="shared" si="9"/>
        <v>-20.486964134258336</v>
      </c>
      <c r="T19">
        <f t="shared" si="10"/>
        <v>4.3028738307707634E-2</v>
      </c>
      <c r="U19">
        <f t="shared" si="11"/>
        <v>-10.408034278244305</v>
      </c>
      <c r="V19">
        <f t="shared" si="12"/>
        <v>68.848179124118232</v>
      </c>
      <c r="W19" s="7">
        <f t="shared" si="13"/>
        <v>0.47335508213766964</v>
      </c>
      <c r="X19" s="7">
        <f t="shared" si="14"/>
        <v>0.28211014012623009</v>
      </c>
      <c r="Y19" s="7">
        <f t="shared" si="15"/>
        <v>0.66460002414910913</v>
      </c>
      <c r="Z19">
        <f t="shared" si="16"/>
        <v>550.78543299294586</v>
      </c>
      <c r="AA19">
        <f>MOD(E19*1440+U19+4*$B$3-60*$B$4,1440)</f>
        <v>758.36868172175571</v>
      </c>
      <c r="AB19">
        <f t="shared" si="17"/>
        <v>9.5921704304389266</v>
      </c>
      <c r="AC19">
        <f t="shared" si="0"/>
        <v>66.77327577424029</v>
      </c>
      <c r="AD19">
        <f t="shared" si="18"/>
        <v>23.22672422575971</v>
      </c>
      <c r="AE19">
        <f t="shared" si="19"/>
        <v>3.7362023244389773E-2</v>
      </c>
      <c r="AF19">
        <f t="shared" si="20"/>
        <v>23.264086249004102</v>
      </c>
      <c r="AG19">
        <f t="shared" si="1"/>
        <v>189.77978128176773</v>
      </c>
    </row>
    <row r="20" spans="4:33" x14ac:dyDescent="0.25">
      <c r="D20" s="1">
        <f t="shared" si="21"/>
        <v>44580</v>
      </c>
      <c r="E20" s="7">
        <f t="shared" si="2"/>
        <v>0.5</v>
      </c>
      <c r="F20" s="2">
        <f t="shared" si="3"/>
        <v>2459599</v>
      </c>
      <c r="G20" s="3">
        <f t="shared" si="4"/>
        <v>0.22050650239561945</v>
      </c>
      <c r="H20">
        <f>MOD(280.46646+G20*(36000.76983 + G20*0.0003032),360)</f>
        <v>298.87031350556936</v>
      </c>
      <c r="I20">
        <f>357.52911+G20*(35999.05029 - 0.0001537*G20)</f>
        <v>8295.5537715385362</v>
      </c>
      <c r="J20">
        <f>0.016708634-G20*(0.000042037+0.0000001267*G20)</f>
        <v>1.6699358407609794E-2</v>
      </c>
      <c r="K20">
        <f>SIN(RADIANS(I20))*(1.914602-G20*(0.004817+0.000014*G20))+SIN(RADIANS(2*I20))*(0.019993-0.000101*G20)+SIN(RADIANS(3*I20))*0.000289</f>
        <v>0.52362938170895079</v>
      </c>
      <c r="L20">
        <f t="shared" si="5"/>
        <v>299.39394288727829</v>
      </c>
      <c r="M20">
        <f t="shared" si="6"/>
        <v>8296.0774009202451</v>
      </c>
      <c r="N20">
        <f t="shared" si="7"/>
        <v>0.98393373125411532</v>
      </c>
      <c r="O20">
        <f>L20-0.00569-0.00478*SIN(RADIANS(125.04-1934.136*G20))</f>
        <v>299.38417507037161</v>
      </c>
      <c r="P20">
        <f>23+(26+((21.448-G20*(46.815+G20*(0.00059-G20*0.001813))))/60)/60</f>
        <v>23.43642360523366</v>
      </c>
      <c r="Q20">
        <f>P20+0.00256*COS(RADIANS(125.04-1934.136*G20))</f>
        <v>23.437759279634655</v>
      </c>
      <c r="R20">
        <f t="shared" si="8"/>
        <v>-58.460656921707852</v>
      </c>
      <c r="S20">
        <f t="shared" si="9"/>
        <v>-20.278366221273703</v>
      </c>
      <c r="T20">
        <f t="shared" si="10"/>
        <v>4.3028744587373158E-2</v>
      </c>
      <c r="U20">
        <f t="shared" si="11"/>
        <v>-10.718805804145775</v>
      </c>
      <c r="V20">
        <f t="shared" si="12"/>
        <v>69.107085389183283</v>
      </c>
      <c r="W20" s="7">
        <f t="shared" si="13"/>
        <v>0.47357089569732347</v>
      </c>
      <c r="X20" s="7">
        <f t="shared" si="14"/>
        <v>0.2816067696162588</v>
      </c>
      <c r="Y20" s="7">
        <f t="shared" si="15"/>
        <v>0.66553502177838808</v>
      </c>
      <c r="Z20">
        <f t="shared" si="16"/>
        <v>552.85668311346626</v>
      </c>
      <c r="AA20">
        <f>MOD(E20*1440+U20+4*$B$3-60*$B$4,1440)</f>
        <v>758.05791019585422</v>
      </c>
      <c r="AB20">
        <f t="shared" si="17"/>
        <v>9.5144775489635549</v>
      </c>
      <c r="AC20">
        <f t="shared" si="0"/>
        <v>66.557154508863178</v>
      </c>
      <c r="AD20">
        <f t="shared" si="18"/>
        <v>23.442845491136822</v>
      </c>
      <c r="AE20">
        <f t="shared" si="19"/>
        <v>3.6981468568116786E-2</v>
      </c>
      <c r="AF20">
        <f t="shared" si="20"/>
        <v>23.47982695970494</v>
      </c>
      <c r="AG20">
        <f t="shared" si="1"/>
        <v>189.72977069140344</v>
      </c>
    </row>
    <row r="21" spans="4:33" x14ac:dyDescent="0.25">
      <c r="D21" s="1">
        <f t="shared" si="21"/>
        <v>44581</v>
      </c>
      <c r="E21" s="7">
        <f t="shared" si="2"/>
        <v>0.5</v>
      </c>
      <c r="F21" s="2">
        <f t="shared" si="3"/>
        <v>2459600</v>
      </c>
      <c r="G21" s="3">
        <f t="shared" si="4"/>
        <v>0.22053388090349077</v>
      </c>
      <c r="H21">
        <f>MOD(280.46646+G21*(36000.76983 + G21*0.0003032),360)</f>
        <v>299.85596086939404</v>
      </c>
      <c r="I21">
        <f>357.52911+G21*(35999.05029 - 0.0001537*G21)</f>
        <v>8296.5393718184041</v>
      </c>
      <c r="J21">
        <f>0.016708634-G21*(0.000042037+0.0000001267*G21)</f>
        <v>1.6699357255169554E-2</v>
      </c>
      <c r="K21">
        <f>SIN(RADIANS(I21))*(1.914602-G21*(0.004817+0.000014*G21))+SIN(RADIANS(2*I21))*(0.019993-0.000101*G21)+SIN(RADIANS(3*I21))*0.000289</f>
        <v>0.55585507507134091</v>
      </c>
      <c r="L21">
        <f t="shared" si="5"/>
        <v>300.41181594446539</v>
      </c>
      <c r="M21">
        <f t="shared" si="6"/>
        <v>8297.0952268934761</v>
      </c>
      <c r="N21">
        <f t="shared" si="7"/>
        <v>0.98401574446680706</v>
      </c>
      <c r="O21">
        <f>L21-0.00569-0.00478*SIN(RADIANS(125.04-1934.136*G21))</f>
        <v>300.40205043425618</v>
      </c>
      <c r="P21">
        <f>23+(26+((21.448-G21*(46.815+G21*(0.00059-G21*0.001813))))/60)/60</f>
        <v>23.436423249199013</v>
      </c>
      <c r="Q21">
        <f>P21+0.00256*COS(RADIANS(125.04-1934.136*G21))</f>
        <v>23.437760941460432</v>
      </c>
      <c r="R21">
        <f t="shared" si="8"/>
        <v>-57.400728195786343</v>
      </c>
      <c r="S21">
        <f t="shared" si="9"/>
        <v>-20.063409573417925</v>
      </c>
      <c r="T21">
        <f t="shared" si="10"/>
        <v>4.3028750862730926E-2</v>
      </c>
      <c r="U21">
        <f t="shared" si="11"/>
        <v>-11.017369577013612</v>
      </c>
      <c r="V21">
        <f t="shared" si="12"/>
        <v>69.372710691964727</v>
      </c>
      <c r="W21" s="7">
        <f t="shared" si="13"/>
        <v>0.47377823165070393</v>
      </c>
      <c r="X21" s="7">
        <f t="shared" si="14"/>
        <v>0.28107625750635745</v>
      </c>
      <c r="Y21" s="7">
        <f t="shared" si="15"/>
        <v>0.66648020579505041</v>
      </c>
      <c r="Z21">
        <f t="shared" si="16"/>
        <v>554.98168553571782</v>
      </c>
      <c r="AA21">
        <f>MOD(E21*1440+U21+4*$B$3-60*$B$4,1440)</f>
        <v>757.75934642298637</v>
      </c>
      <c r="AB21">
        <f t="shared" si="17"/>
        <v>9.4398366057465921</v>
      </c>
      <c r="AC21">
        <f t="shared" si="0"/>
        <v>66.335108115498514</v>
      </c>
      <c r="AD21">
        <f t="shared" si="18"/>
        <v>23.664891884501486</v>
      </c>
      <c r="AE21">
        <f t="shared" si="19"/>
        <v>3.6597160749276755E-2</v>
      </c>
      <c r="AF21">
        <f t="shared" si="20"/>
        <v>23.701489045250764</v>
      </c>
      <c r="AG21">
        <f t="shared" si="1"/>
        <v>189.68335228214778</v>
      </c>
    </row>
    <row r="22" spans="4:33" x14ac:dyDescent="0.25">
      <c r="D22" s="1">
        <f t="shared" si="21"/>
        <v>44582</v>
      </c>
      <c r="E22" s="7">
        <f t="shared" si="2"/>
        <v>0.5</v>
      </c>
      <c r="F22" s="2">
        <f t="shared" si="3"/>
        <v>2459601</v>
      </c>
      <c r="G22" s="3">
        <f t="shared" si="4"/>
        <v>0.22056125941136209</v>
      </c>
      <c r="H22">
        <f>MOD(280.46646+G22*(36000.76983 + G22*0.0003032),360)</f>
        <v>300.84160823321872</v>
      </c>
      <c r="I22">
        <f>357.52911+G22*(35999.05029 - 0.0001537*G22)</f>
        <v>8297.5249720982738</v>
      </c>
      <c r="J22">
        <f>0.016708634-G22*(0.000042037+0.0000001267*G22)</f>
        <v>1.6699356102729122E-2</v>
      </c>
      <c r="K22">
        <f>SIN(RADIANS(I22))*(1.914602-G22*(0.004817+0.000014*G22))+SIN(RADIANS(2*I22))*(0.019993-0.000101*G22)+SIN(RADIANS(3*I22))*0.000289</f>
        <v>0.58790609027543383</v>
      </c>
      <c r="L22">
        <f t="shared" si="5"/>
        <v>301.42951432349417</v>
      </c>
      <c r="M22">
        <f t="shared" si="6"/>
        <v>8298.1128781885491</v>
      </c>
      <c r="N22">
        <f t="shared" si="7"/>
        <v>0.98410263538579146</v>
      </c>
      <c r="O22">
        <f>L22-0.00569-0.00478*SIN(RADIANS(125.04-1934.136*G22))</f>
        <v>301.4197511234637</v>
      </c>
      <c r="P22">
        <f>23+(26+((21.448-G22*(46.815+G22*(0.00059-G22*0.001813))))/60)/60</f>
        <v>23.436422893164366</v>
      </c>
      <c r="Q22">
        <f>P22+0.00256*COS(RADIANS(125.04-1934.136*G22))</f>
        <v>23.437762602143579</v>
      </c>
      <c r="R22">
        <f t="shared" si="8"/>
        <v>-56.343923587853808</v>
      </c>
      <c r="S22">
        <f t="shared" si="9"/>
        <v>-19.842190536979185</v>
      </c>
      <c r="T22">
        <f t="shared" si="10"/>
        <v>4.3028757133774416E-2</v>
      </c>
      <c r="U22">
        <f t="shared" si="11"/>
        <v>-11.303498122046333</v>
      </c>
      <c r="V22">
        <f t="shared" si="12"/>
        <v>69.64485444173981</v>
      </c>
      <c r="W22" s="7">
        <f t="shared" si="13"/>
        <v>0.47397693202919888</v>
      </c>
      <c r="X22" s="7">
        <f t="shared" si="14"/>
        <v>0.28051900302436605</v>
      </c>
      <c r="Y22" s="7">
        <f t="shared" si="15"/>
        <v>0.66743486103403171</v>
      </c>
      <c r="Z22">
        <f t="shared" si="16"/>
        <v>557.15883553391848</v>
      </c>
      <c r="AA22">
        <f>MOD(E22*1440+U22+4*$B$3-60*$B$4,1440)</f>
        <v>757.47321787795363</v>
      </c>
      <c r="AB22">
        <f t="shared" si="17"/>
        <v>9.3683044694884074</v>
      </c>
      <c r="AC22">
        <f t="shared" si="0"/>
        <v>66.107232330096295</v>
      </c>
      <c r="AD22">
        <f t="shared" si="18"/>
        <v>23.892767669903705</v>
      </c>
      <c r="AE22">
        <f t="shared" si="19"/>
        <v>3.6209611794195483E-2</v>
      </c>
      <c r="AF22">
        <f t="shared" si="20"/>
        <v>23.9289772816979</v>
      </c>
      <c r="AG22">
        <f t="shared" si="1"/>
        <v>189.64058782627043</v>
      </c>
    </row>
    <row r="23" spans="4:33" x14ac:dyDescent="0.25">
      <c r="D23" s="1">
        <f t="shared" si="21"/>
        <v>44583</v>
      </c>
      <c r="E23" s="7">
        <f t="shared" si="2"/>
        <v>0.5</v>
      </c>
      <c r="F23" s="2">
        <f t="shared" si="3"/>
        <v>2459602</v>
      </c>
      <c r="G23" s="3">
        <f t="shared" si="4"/>
        <v>0.22058863791923339</v>
      </c>
      <c r="H23">
        <f>MOD(280.46646+G23*(36000.76983 + G23*0.0003032),360)</f>
        <v>301.82725559704522</v>
      </c>
      <c r="I23">
        <f>357.52911+G23*(35999.05029 - 0.0001537*G23)</f>
        <v>8298.5105723781417</v>
      </c>
      <c r="J23">
        <f>0.016708634-G23*(0.000042037+0.0000001267*G23)</f>
        <v>1.66993549502885E-2</v>
      </c>
      <c r="K23">
        <f>SIN(RADIANS(I23))*(1.914602-G23*(0.004817+0.000014*G23))+SIN(RADIANS(2*I23))*(0.019993-0.000101*G23)+SIN(RADIANS(3*I23))*0.000289</f>
        <v>0.61977241609016176</v>
      </c>
      <c r="L23">
        <f t="shared" si="5"/>
        <v>302.44702801313537</v>
      </c>
      <c r="M23">
        <f t="shared" si="6"/>
        <v>8299.1303447942319</v>
      </c>
      <c r="N23">
        <f t="shared" si="7"/>
        <v>0.9841943757417031</v>
      </c>
      <c r="O23">
        <f>L23-0.00569-0.00478*SIN(RADIANS(125.04-1934.136*G23))</f>
        <v>302.43726712676283</v>
      </c>
      <c r="P23">
        <f>23+(26+((21.448-G23*(46.815+G23*(0.00059-G23*0.001813))))/60)/60</f>
        <v>23.436422537129719</v>
      </c>
      <c r="Q23">
        <f>P23+0.00256*COS(RADIANS(125.04-1934.136*G23))</f>
        <v>23.437764261682378</v>
      </c>
      <c r="R23">
        <f t="shared" si="8"/>
        <v>-55.290291699017182</v>
      </c>
      <c r="S23">
        <f t="shared" si="9"/>
        <v>-19.614807377284318</v>
      </c>
      <c r="T23">
        <f t="shared" si="10"/>
        <v>4.3028763400497119E-2</v>
      </c>
      <c r="U23">
        <f t="shared" si="11"/>
        <v>-11.57698253451853</v>
      </c>
      <c r="V23">
        <f t="shared" si="12"/>
        <v>69.923316392326754</v>
      </c>
      <c r="W23" s="7">
        <f t="shared" si="13"/>
        <v>0.47416685176008233</v>
      </c>
      <c r="X23" s="7">
        <f t="shared" si="14"/>
        <v>0.27993541733695243</v>
      </c>
      <c r="Y23" s="7">
        <f t="shared" si="15"/>
        <v>0.66839828618321218</v>
      </c>
      <c r="Z23">
        <f t="shared" si="16"/>
        <v>559.38653113861403</v>
      </c>
      <c r="AA23">
        <f>MOD(E23*1440+U23+4*$B$3-60*$B$4,1440)</f>
        <v>757.19973346548147</v>
      </c>
      <c r="AB23">
        <f t="shared" si="17"/>
        <v>9.299933366370368</v>
      </c>
      <c r="AC23">
        <f t="shared" si="0"/>
        <v>65.873624661299502</v>
      </c>
      <c r="AD23">
        <f t="shared" si="18"/>
        <v>24.126375338700498</v>
      </c>
      <c r="AE23">
        <f t="shared" si="19"/>
        <v>3.581931644151768E-2</v>
      </c>
      <c r="AF23">
        <f t="shared" si="20"/>
        <v>24.162194655142017</v>
      </c>
      <c r="AG23">
        <f t="shared" si="1"/>
        <v>189.6015370199523</v>
      </c>
    </row>
    <row r="24" spans="4:33" x14ac:dyDescent="0.25">
      <c r="D24" s="1">
        <f t="shared" si="21"/>
        <v>44584</v>
      </c>
      <c r="E24" s="7">
        <f t="shared" si="2"/>
        <v>0.5</v>
      </c>
      <c r="F24" s="2">
        <f t="shared" si="3"/>
        <v>2459603</v>
      </c>
      <c r="G24" s="3">
        <f t="shared" si="4"/>
        <v>0.22061601642710471</v>
      </c>
      <c r="H24">
        <f>MOD(280.46646+G24*(36000.76983 + G24*0.0003032),360)</f>
        <v>302.81290296087172</v>
      </c>
      <c r="I24">
        <f>357.52911+G24*(35999.05029 - 0.0001537*G24)</f>
        <v>8299.4961726580095</v>
      </c>
      <c r="J24">
        <f>0.016708634-G24*(0.000042037+0.0000001267*G24)</f>
        <v>1.6699353797847691E-2</v>
      </c>
      <c r="K24">
        <f>SIN(RADIANS(I24))*(1.914602-G24*(0.004817+0.000014*G24))+SIN(RADIANS(2*I24))*(0.019993-0.000101*G24)+SIN(RADIANS(3*I24))*0.000289</f>
        <v>0.65144410943036124</v>
      </c>
      <c r="L24">
        <f t="shared" si="5"/>
        <v>303.4643470703021</v>
      </c>
      <c r="M24">
        <f t="shared" si="6"/>
        <v>8300.1476167674391</v>
      </c>
      <c r="N24">
        <f t="shared" si="7"/>
        <v>0.98429093570346715</v>
      </c>
      <c r="O24">
        <f>L24-0.00569-0.00478*SIN(RADIANS(125.04-1934.136*G24))</f>
        <v>303.45458850106479</v>
      </c>
      <c r="P24">
        <f>23+(26+((21.448-G24*(46.815+G24*(0.00059-G24*0.001813))))/60)/60</f>
        <v>23.436422181095075</v>
      </c>
      <c r="Q24">
        <f>P24+0.00256*COS(RADIANS(125.04-1934.136*G24))</f>
        <v>23.437765920075108</v>
      </c>
      <c r="R24">
        <f t="shared" si="8"/>
        <v>-54.239876363479588</v>
      </c>
      <c r="S24">
        <f t="shared" si="9"/>
        <v>-19.381360165836028</v>
      </c>
      <c r="T24">
        <f t="shared" si="10"/>
        <v>4.3028769662892555E-2</v>
      </c>
      <c r="U24">
        <f t="shared" si="11"/>
        <v>-11.837632581545451</v>
      </c>
      <c r="V24">
        <f t="shared" si="12"/>
        <v>70.207897047234553</v>
      </c>
      <c r="W24" s="7">
        <f t="shared" si="13"/>
        <v>0.47434785873718438</v>
      </c>
      <c r="X24" s="7">
        <f t="shared" si="14"/>
        <v>0.27932592249486615</v>
      </c>
      <c r="Y24" s="7">
        <f t="shared" si="15"/>
        <v>0.66936979497950255</v>
      </c>
      <c r="Z24">
        <f t="shared" si="16"/>
        <v>561.66317637787643</v>
      </c>
      <c r="AA24">
        <f>MOD(E24*1440+U24+4*$B$3-60*$B$4,1440)</f>
        <v>756.93908341845452</v>
      </c>
      <c r="AB24">
        <f t="shared" si="17"/>
        <v>9.2347708546136289</v>
      </c>
      <c r="AC24">
        <f t="shared" si="0"/>
        <v>65.634384306842861</v>
      </c>
      <c r="AD24">
        <f t="shared" si="18"/>
        <v>24.365615693157139</v>
      </c>
      <c r="AE24">
        <f t="shared" si="19"/>
        <v>3.5426751457438919E-2</v>
      </c>
      <c r="AF24">
        <f t="shared" si="20"/>
        <v>24.401042444614578</v>
      </c>
      <c r="AG24">
        <f t="shared" si="1"/>
        <v>189.56625743100599</v>
      </c>
    </row>
    <row r="25" spans="4:33" x14ac:dyDescent="0.25">
      <c r="D25" s="1">
        <f t="shared" si="21"/>
        <v>44585</v>
      </c>
      <c r="E25" s="7">
        <f t="shared" si="2"/>
        <v>0.5</v>
      </c>
      <c r="F25" s="2">
        <f t="shared" si="3"/>
        <v>2459604</v>
      </c>
      <c r="G25" s="3">
        <f t="shared" si="4"/>
        <v>0.22064339493497603</v>
      </c>
      <c r="H25">
        <f>MOD(280.46646+G25*(36000.76983 + G25*0.0003032),360)</f>
        <v>303.79855032469823</v>
      </c>
      <c r="I25">
        <f>357.52911+G25*(35999.05029 - 0.0001537*G25)</f>
        <v>8300.4817729378774</v>
      </c>
      <c r="J25">
        <f>0.016708634-G25*(0.000042037+0.0000001267*G25)</f>
        <v>1.6699352645406691E-2</v>
      </c>
      <c r="K25">
        <f>SIN(RADIANS(I25))*(1.914602-G25*(0.004817+0.000014*G25))+SIN(RADIANS(2*I25))*(0.019993-0.000101*G25)+SIN(RADIANS(3*I25))*0.000289</f>
        <v>0.68291129893750424</v>
      </c>
      <c r="L25">
        <f t="shared" si="5"/>
        <v>304.48146162363571</v>
      </c>
      <c r="M25">
        <f t="shared" si="6"/>
        <v>8301.1646842368154</v>
      </c>
      <c r="N25">
        <f t="shared" si="7"/>
        <v>0.98439228389058397</v>
      </c>
      <c r="O25">
        <f>L25-0.00569-0.00478*SIN(RADIANS(125.04-1934.136*G25))</f>
        <v>304.47170537500887</v>
      </c>
      <c r="P25">
        <f>23+(26+((21.448-G25*(46.815+G25*(0.00059-G25*0.001813))))/60)/60</f>
        <v>23.436421825060428</v>
      </c>
      <c r="Q25">
        <f>P25+0.00256*COS(RADIANS(125.04-1934.136*G25))</f>
        <v>23.437767577320042</v>
      </c>
      <c r="R25">
        <f t="shared" si="8"/>
        <v>-53.192716669052359</v>
      </c>
      <c r="S25">
        <f t="shared" si="9"/>
        <v>-19.141950668671154</v>
      </c>
      <c r="T25">
        <f t="shared" si="10"/>
        <v>4.30287759209542E-2</v>
      </c>
      <c r="U25">
        <f t="shared" si="11"/>
        <v>-12.085276764424085</v>
      </c>
      <c r="V25">
        <f t="shared" si="12"/>
        <v>70.498398041723348</v>
      </c>
      <c r="W25" s="7">
        <f t="shared" si="13"/>
        <v>0.47451983386418339</v>
      </c>
      <c r="X25" s="7">
        <f t="shared" si="14"/>
        <v>0.2786909504149519</v>
      </c>
      <c r="Y25" s="7">
        <f t="shared" si="15"/>
        <v>0.67034871731341494</v>
      </c>
      <c r="Z25">
        <f t="shared" si="16"/>
        <v>563.98718433378679</v>
      </c>
      <c r="AA25">
        <f>MOD(E25*1440+U25+4*$B$3-60*$B$4,1440)</f>
        <v>756.6914392355759</v>
      </c>
      <c r="AB25">
        <f t="shared" si="17"/>
        <v>9.1728598088939748</v>
      </c>
      <c r="AC25">
        <f t="shared" si="0"/>
        <v>65.389612070184469</v>
      </c>
      <c r="AD25">
        <f t="shared" si="18"/>
        <v>24.610387929815531</v>
      </c>
      <c r="AE25">
        <f t="shared" si="19"/>
        <v>3.5032375073782353E-2</v>
      </c>
      <c r="AF25">
        <f t="shared" si="20"/>
        <v>24.645420304889313</v>
      </c>
      <c r="AG25">
        <f t="shared" si="1"/>
        <v>189.5348044484987</v>
      </c>
    </row>
    <row r="26" spans="4:33" x14ac:dyDescent="0.25">
      <c r="D26" s="1">
        <f t="shared" si="21"/>
        <v>44586</v>
      </c>
      <c r="E26" s="7">
        <f t="shared" si="2"/>
        <v>0.5</v>
      </c>
      <c r="F26" s="2">
        <f t="shared" si="3"/>
        <v>2459605</v>
      </c>
      <c r="G26" s="3">
        <f t="shared" si="4"/>
        <v>0.22067077344284736</v>
      </c>
      <c r="H26">
        <f>MOD(280.46646+G26*(36000.76983 + G26*0.0003032),360)</f>
        <v>304.78419768852655</v>
      </c>
      <c r="I26">
        <f>357.52911+G26*(35999.05029 - 0.0001537*G26)</f>
        <v>8301.4673732177471</v>
      </c>
      <c r="J26">
        <f>0.016708634-G26*(0.000042037+0.0000001267*G26)</f>
        <v>1.6699351492965499E-2</v>
      </c>
      <c r="K26">
        <f>SIN(RADIANS(I26))*(1.914602-G26*(0.004817+0.000014*G26))+SIN(RADIANS(2*I26))*(0.019993-0.000101*G26)+SIN(RADIANS(3*I26))*0.000289</f>
        <v>0.71416418852057328</v>
      </c>
      <c r="L26">
        <f t="shared" si="5"/>
        <v>305.4983618770471</v>
      </c>
      <c r="M26">
        <f t="shared" si="6"/>
        <v>8302.181537406268</v>
      </c>
      <c r="N26">
        <f t="shared" si="7"/>
        <v>0.98449838738602846</v>
      </c>
      <c r="O26">
        <f>L26-0.00569-0.00478*SIN(RADIANS(125.04-1934.136*G26))</f>
        <v>305.48860795250408</v>
      </c>
      <c r="P26">
        <f>23+(26+((21.448-G26*(46.815+G26*(0.00059-G26*0.001813))))/60)/60</f>
        <v>23.436421469025781</v>
      </c>
      <c r="Q26">
        <f>P26+0.00256*COS(RADIANS(125.04-1934.136*G26))</f>
        <v>23.437769233415466</v>
      </c>
      <c r="R26">
        <f t="shared" si="8"/>
        <v>-52.148846987348321</v>
      </c>
      <c r="S26">
        <f t="shared" si="9"/>
        <v>-18.896682236206662</v>
      </c>
      <c r="T26">
        <f t="shared" si="10"/>
        <v>4.3028782174675574E-2</v>
      </c>
      <c r="U26">
        <f t="shared" si="11"/>
        <v>-12.319762342130563</v>
      </c>
      <c r="V26">
        <f t="shared" si="12"/>
        <v>70.794622501213567</v>
      </c>
      <c r="W26" s="7">
        <f t="shared" si="13"/>
        <v>0.47468267107092404</v>
      </c>
      <c r="X26" s="7">
        <f t="shared" si="14"/>
        <v>0.2780309419008864</v>
      </c>
      <c r="Y26" s="7">
        <f t="shared" si="15"/>
        <v>0.6713344002409618</v>
      </c>
      <c r="Z26">
        <f t="shared" si="16"/>
        <v>566.35698000970854</v>
      </c>
      <c r="AA26">
        <f>MOD(E26*1440+U26+4*$B$3-60*$B$4,1440)</f>
        <v>756.45695365786935</v>
      </c>
      <c r="AB26">
        <f t="shared" si="17"/>
        <v>9.1142384144673372</v>
      </c>
      <c r="AC26">
        <f t="shared" si="0"/>
        <v>65.139410277509313</v>
      </c>
      <c r="AD26">
        <f t="shared" si="18"/>
        <v>24.860589722490687</v>
      </c>
      <c r="AE26">
        <f t="shared" si="19"/>
        <v>3.4636626561388231E-2</v>
      </c>
      <c r="AF26">
        <f t="shared" si="20"/>
        <v>24.895226349052074</v>
      </c>
      <c r="AG26">
        <f t="shared" si="1"/>
        <v>189.50723123445522</v>
      </c>
    </row>
    <row r="27" spans="4:33" x14ac:dyDescent="0.25">
      <c r="D27" s="1">
        <f t="shared" si="21"/>
        <v>44587</v>
      </c>
      <c r="E27" s="7">
        <f t="shared" si="2"/>
        <v>0.5</v>
      </c>
      <c r="F27" s="2">
        <f t="shared" si="3"/>
        <v>2459606</v>
      </c>
      <c r="G27" s="3">
        <f t="shared" si="4"/>
        <v>0.22069815195071868</v>
      </c>
      <c r="H27">
        <f>MOD(280.46646+G27*(36000.76983 + G27*0.0003032),360)</f>
        <v>305.76984505235487</v>
      </c>
      <c r="I27">
        <f>357.52911+G27*(35999.05029 - 0.0001537*G27)</f>
        <v>8302.4529734976131</v>
      </c>
      <c r="J27">
        <f>0.016708634-G27*(0.000042037+0.0000001267*G27)</f>
        <v>1.6699350340524118E-2</v>
      </c>
      <c r="K27">
        <f>SIN(RADIANS(I27))*(1.914602-G27*(0.004817+0.000014*G27))+SIN(RADIANS(2*I27))*(0.019993-0.000101*G27)+SIN(RADIANS(3*I27))*0.000289</f>
        <v>0.74519306085454606</v>
      </c>
      <c r="L27">
        <f t="shared" si="5"/>
        <v>306.51503811320941</v>
      </c>
      <c r="M27">
        <f t="shared" si="6"/>
        <v>8303.1981665584681</v>
      </c>
      <c r="N27">
        <f t="shared" si="7"/>
        <v>0.98460921174975491</v>
      </c>
      <c r="O27">
        <f>L27-0.00569-0.00478*SIN(RADIANS(125.04-1934.136*G27))</f>
        <v>306.50528651622147</v>
      </c>
      <c r="P27">
        <f>23+(26+((21.448-G27*(46.815+G27*(0.00059-G27*0.001813))))/60)/60</f>
        <v>23.436421112991138</v>
      </c>
      <c r="Q27">
        <f>P27+0.00256*COS(RADIANS(125.04-1934.136*G27))</f>
        <v>23.437770888359662</v>
      </c>
      <c r="R27">
        <f t="shared" si="8"/>
        <v>-51.108297013135228</v>
      </c>
      <c r="S27">
        <f t="shared" si="9"/>
        <v>-18.645659694821788</v>
      </c>
      <c r="T27">
        <f t="shared" si="10"/>
        <v>4.3028788424050189E-2</v>
      </c>
      <c r="U27">
        <f t="shared" si="11"/>
        <v>-12.540955316668109</v>
      </c>
      <c r="V27">
        <f t="shared" si="12"/>
        <v>71.09637537567842</v>
      </c>
      <c r="W27" s="7">
        <f t="shared" si="13"/>
        <v>0.47483627730324179</v>
      </c>
      <c r="X27" s="7">
        <f t="shared" si="14"/>
        <v>0.27734634570413508</v>
      </c>
      <c r="Y27" s="7">
        <f t="shared" si="15"/>
        <v>0.67232620890234851</v>
      </c>
      <c r="Z27">
        <f t="shared" si="16"/>
        <v>568.77100300542736</v>
      </c>
      <c r="AA27">
        <f>MOD(E27*1440+U27+4*$B$3-60*$B$4,1440)</f>
        <v>756.23576068333182</v>
      </c>
      <c r="AB27">
        <f t="shared" si="17"/>
        <v>9.0589401708329547</v>
      </c>
      <c r="AC27">
        <f t="shared" si="0"/>
        <v>64.883882695233396</v>
      </c>
      <c r="AD27">
        <f t="shared" si="18"/>
        <v>25.116117304766604</v>
      </c>
      <c r="AE27">
        <f t="shared" si="19"/>
        <v>3.4239925930693207E-2</v>
      </c>
      <c r="AF27">
        <f t="shared" si="20"/>
        <v>25.150357230697296</v>
      </c>
      <c r="AG27">
        <f t="shared" si="1"/>
        <v>189.48358867780874</v>
      </c>
    </row>
    <row r="28" spans="4:33" x14ac:dyDescent="0.25">
      <c r="D28" s="1">
        <f t="shared" si="21"/>
        <v>44588</v>
      </c>
      <c r="E28" s="7">
        <f t="shared" si="2"/>
        <v>0.5</v>
      </c>
      <c r="F28" s="2">
        <f t="shared" si="3"/>
        <v>2459607</v>
      </c>
      <c r="G28" s="3">
        <f t="shared" si="4"/>
        <v>0.22072553045859</v>
      </c>
      <c r="H28">
        <f>MOD(280.46646+G28*(36000.76983 + G28*0.0003032),360)</f>
        <v>306.75549241618319</v>
      </c>
      <c r="I28">
        <f>357.52911+G28*(35999.05029 - 0.0001537*G28)</f>
        <v>8303.438573777481</v>
      </c>
      <c r="J28">
        <f>0.016708634-G28*(0.000042037+0.0000001267*G28)</f>
        <v>1.6699349188082545E-2</v>
      </c>
      <c r="K28">
        <f>SIN(RADIANS(I28))*(1.914602-G28*(0.004817+0.000014*G28))+SIN(RADIANS(2*I28))*(0.019993-0.000101*G28)+SIN(RADIANS(3*I28))*0.000289</f>
        <v>0.77598828083580706</v>
      </c>
      <c r="L28">
        <f t="shared" si="5"/>
        <v>307.53148069701899</v>
      </c>
      <c r="M28">
        <f t="shared" si="6"/>
        <v>8304.214562058316</v>
      </c>
      <c r="N28">
        <f t="shared" si="7"/>
        <v>0.98472472103279873</v>
      </c>
      <c r="O28">
        <f>L28-0.00569-0.00478*SIN(RADIANS(125.04-1934.136*G28))</f>
        <v>307.52173143105551</v>
      </c>
      <c r="P28">
        <f>23+(26+((21.448-G28*(46.815+G28*(0.00059-G28*0.001813))))/60)/60</f>
        <v>23.43642075695649</v>
      </c>
      <c r="Q28">
        <f>P28+0.00256*COS(RADIANS(125.04-1934.136*G28))</f>
        <v>23.437772542150906</v>
      </c>
      <c r="R28">
        <f t="shared" si="8"/>
        <v>-50.071091812285104</v>
      </c>
      <c r="S28">
        <f t="shared" si="9"/>
        <v>-18.388989240399731</v>
      </c>
      <c r="T28">
        <f t="shared" si="10"/>
        <v>4.3028794669071536E-2</v>
      </c>
      <c r="U28">
        <f t="shared" si="11"/>
        <v>-12.748740381082799</v>
      </c>
      <c r="V28">
        <f t="shared" si="12"/>
        <v>71.403463749845685</v>
      </c>
      <c r="W28" s="7">
        <f t="shared" si="13"/>
        <v>0.4749805724868631</v>
      </c>
      <c r="X28" s="7">
        <f t="shared" si="14"/>
        <v>0.27663761762618067</v>
      </c>
      <c r="Y28" s="7">
        <f t="shared" si="15"/>
        <v>0.67332352734754553</v>
      </c>
      <c r="Z28">
        <f t="shared" si="16"/>
        <v>571.22770999876548</v>
      </c>
      <c r="AA28">
        <f>MOD(E28*1440+U28+4*$B$3-60*$B$4,1440)</f>
        <v>756.02797561891714</v>
      </c>
      <c r="AB28">
        <f t="shared" si="17"/>
        <v>9.0069939047292848</v>
      </c>
      <c r="AC28">
        <f t="shared" si="0"/>
        <v>64.623134448121803</v>
      </c>
      <c r="AD28">
        <f t="shared" si="18"/>
        <v>25.376865551878197</v>
      </c>
      <c r="AE28">
        <f t="shared" si="19"/>
        <v>3.3842673750937816E-2</v>
      </c>
      <c r="AF28">
        <f t="shared" si="20"/>
        <v>25.410708225629136</v>
      </c>
      <c r="AG28">
        <f t="shared" si="1"/>
        <v>189.46392535076814</v>
      </c>
    </row>
    <row r="29" spans="4:33" x14ac:dyDescent="0.25">
      <c r="D29" s="1">
        <f t="shared" si="21"/>
        <v>44589</v>
      </c>
      <c r="E29" s="7">
        <f t="shared" si="2"/>
        <v>0.5</v>
      </c>
      <c r="F29" s="2">
        <f t="shared" si="3"/>
        <v>2459608</v>
      </c>
      <c r="G29" s="3">
        <f t="shared" si="4"/>
        <v>0.22075290896646133</v>
      </c>
      <c r="H29">
        <f>MOD(280.46646+G29*(36000.76983 + G29*0.0003032),360)</f>
        <v>307.74113978001333</v>
      </c>
      <c r="I29">
        <f>357.52911+G29*(35999.05029 - 0.0001537*G29)</f>
        <v>8304.4241740573489</v>
      </c>
      <c r="J29">
        <f>0.016708634-G29*(0.000042037+0.0000001267*G29)</f>
        <v>1.6699348035640785E-2</v>
      </c>
      <c r="K29">
        <f>SIN(RADIANS(I29))*(1.914602-G29*(0.004817+0.000014*G29))+SIN(RADIANS(2*I29))*(0.019993-0.000101*G29)+SIN(RADIANS(3*I29))*0.000289</f>
        <v>0.80654029899091473</v>
      </c>
      <c r="L29">
        <f t="shared" si="5"/>
        <v>308.54768007900424</v>
      </c>
      <c r="M29">
        <f t="shared" si="6"/>
        <v>8305.2307143563394</v>
      </c>
      <c r="N29">
        <f t="shared" si="7"/>
        <v>0.98484487779196195</v>
      </c>
      <c r="O29">
        <f>L29-0.00569-0.00478*SIN(RADIANS(125.04-1934.136*G29))</f>
        <v>308.53793314753256</v>
      </c>
      <c r="P29">
        <f>23+(26+((21.448-G29*(46.815+G29*(0.00059-G29*0.001813))))/60)/60</f>
        <v>23.436420400921847</v>
      </c>
      <c r="Q29">
        <f>P29+0.00256*COS(RADIANS(125.04-1934.136*G29))</f>
        <v>23.43777419478749</v>
      </c>
      <c r="R29">
        <f t="shared" si="8"/>
        <v>-49.037251877789402</v>
      </c>
      <c r="S29">
        <f t="shared" si="9"/>
        <v>-18.126778334044904</v>
      </c>
      <c r="T29">
        <f t="shared" si="10"/>
        <v>4.3028800909733163E-2</v>
      </c>
      <c r="U29">
        <f t="shared" si="11"/>
        <v>-12.943020831058361</v>
      </c>
      <c r="V29">
        <f t="shared" si="12"/>
        <v>71.71569712919073</v>
      </c>
      <c r="W29" s="7">
        <f t="shared" si="13"/>
        <v>0.47511548946601273</v>
      </c>
      <c r="X29" s="7">
        <f t="shared" si="14"/>
        <v>0.27590521966270515</v>
      </c>
      <c r="Y29" s="7">
        <f t="shared" si="15"/>
        <v>0.67432575926932037</v>
      </c>
      <c r="Z29">
        <f t="shared" si="16"/>
        <v>573.72557703352584</v>
      </c>
      <c r="AA29">
        <f>MOD(E29*1440+U29+4*$B$3-60*$B$4,1440)</f>
        <v>755.83369516894163</v>
      </c>
      <c r="AB29">
        <f t="shared" si="17"/>
        <v>8.9584237922354077</v>
      </c>
      <c r="AC29">
        <f t="shared" si="0"/>
        <v>64.35727193813544</v>
      </c>
      <c r="AD29">
        <f t="shared" si="18"/>
        <v>25.64272806186456</v>
      </c>
      <c r="AE29">
        <f t="shared" si="19"/>
        <v>3.344525107917521E-2</v>
      </c>
      <c r="AF29">
        <f t="shared" si="20"/>
        <v>25.676173312943735</v>
      </c>
      <c r="AG29">
        <f t="shared" si="1"/>
        <v>189.44828746775019</v>
      </c>
    </row>
    <row r="30" spans="4:33" x14ac:dyDescent="0.25">
      <c r="D30" s="1">
        <f t="shared" si="21"/>
        <v>44590</v>
      </c>
      <c r="E30" s="7">
        <f t="shared" si="2"/>
        <v>0.5</v>
      </c>
      <c r="F30" s="2">
        <f t="shared" si="3"/>
        <v>2459609</v>
      </c>
      <c r="G30" s="3">
        <f t="shared" si="4"/>
        <v>0.22078028747433265</v>
      </c>
      <c r="H30">
        <f>MOD(280.46646+G30*(36000.76983 + G30*0.0003032),360)</f>
        <v>308.72678714384347</v>
      </c>
      <c r="I30">
        <f>357.52911+G30*(35999.05029 - 0.0001537*G30)</f>
        <v>8305.4097743372149</v>
      </c>
      <c r="J30">
        <f>0.016708634-G30*(0.000042037+0.0000001267*G30)</f>
        <v>1.6699346883198834E-2</v>
      </c>
      <c r="K30">
        <f>SIN(RADIANS(I30))*(1.914602-G30*(0.004817+0.000014*G30))+SIN(RADIANS(2*I30))*(0.019993-0.000101*G30)+SIN(RADIANS(3*I30))*0.000289</f>
        <v>0.83683965483874678</v>
      </c>
      <c r="L30">
        <f t="shared" si="5"/>
        <v>309.56362679868221</v>
      </c>
      <c r="M30">
        <f t="shared" si="6"/>
        <v>8306.2466139920543</v>
      </c>
      <c r="N30">
        <f t="shared" si="7"/>
        <v>0.98496964310507673</v>
      </c>
      <c r="O30">
        <f>L30-0.00569-0.00478*SIN(RADIANS(125.04-1934.136*G30))</f>
        <v>309.55388220516761</v>
      </c>
      <c r="P30">
        <f>23+(26+((21.448-G30*(46.815+G30*(0.00059-G30*0.001813))))/60)/60</f>
        <v>23.436420044887203</v>
      </c>
      <c r="Q30">
        <f>P30+0.00256*COS(RADIANS(125.04-1934.136*G30))</f>
        <v>23.437775846267694</v>
      </c>
      <c r="R30">
        <f t="shared" si="8"/>
        <v>-48.006793193274987</v>
      </c>
      <c r="S30">
        <f t="shared" si="9"/>
        <v>-17.859135600166681</v>
      </c>
      <c r="T30">
        <f t="shared" si="10"/>
        <v>4.3028807146028573E-2</v>
      </c>
      <c r="U30">
        <f t="shared" si="11"/>
        <v>-13.123718441122586</v>
      </c>
      <c r="V30">
        <f t="shared" si="12"/>
        <v>72.032887701865661</v>
      </c>
      <c r="W30" s="7">
        <f t="shared" si="13"/>
        <v>0.4752409739174463</v>
      </c>
      <c r="X30" s="7">
        <f t="shared" si="14"/>
        <v>0.27514961919004166</v>
      </c>
      <c r="Y30" s="7">
        <f t="shared" si="15"/>
        <v>0.67533232864485093</v>
      </c>
      <c r="Z30">
        <f t="shared" si="16"/>
        <v>576.26310161492529</v>
      </c>
      <c r="AA30">
        <f>MOD(E30*1440+U30+4*$B$3-60*$B$4,1440)</f>
        <v>755.65299755887736</v>
      </c>
      <c r="AB30">
        <f t="shared" si="17"/>
        <v>8.9132493897193399</v>
      </c>
      <c r="AC30">
        <f t="shared" si="0"/>
        <v>64.086402764106239</v>
      </c>
      <c r="AD30">
        <f t="shared" si="18"/>
        <v>25.913597235893761</v>
      </c>
      <c r="AE30">
        <f t="shared" si="19"/>
        <v>3.3048019490096205E-2</v>
      </c>
      <c r="AF30">
        <f t="shared" si="20"/>
        <v>25.946645255383856</v>
      </c>
      <c r="AG30">
        <f t="shared" si="1"/>
        <v>189.43671884702525</v>
      </c>
    </row>
    <row r="31" spans="4:33" x14ac:dyDescent="0.25">
      <c r="D31" s="1">
        <f t="shared" si="21"/>
        <v>44591</v>
      </c>
      <c r="E31" s="7">
        <f t="shared" si="2"/>
        <v>0.5</v>
      </c>
      <c r="F31" s="2">
        <f t="shared" si="3"/>
        <v>2459610</v>
      </c>
      <c r="G31" s="3">
        <f t="shared" si="4"/>
        <v>0.22080766598220397</v>
      </c>
      <c r="H31">
        <f>MOD(280.46646+G31*(36000.76983 + G31*0.0003032),360)</f>
        <v>309.71243450767361</v>
      </c>
      <c r="I31">
        <f>357.52911+G31*(35999.05029 - 0.0001537*G31)</f>
        <v>8306.3953746170828</v>
      </c>
      <c r="J31">
        <f>0.016708634-G31*(0.000042037+0.0000001267*G31)</f>
        <v>1.6699345730756692E-2</v>
      </c>
      <c r="K31">
        <f>SIN(RADIANS(I31))*(1.914602-G31*(0.004817+0.000014*G31))+SIN(RADIANS(2*I31))*(0.019993-0.000101*G31)+SIN(RADIANS(3*I31))*0.000289</f>
        <v>0.86687698020356674</v>
      </c>
      <c r="L31">
        <f t="shared" si="5"/>
        <v>310.57931148787719</v>
      </c>
      <c r="M31">
        <f t="shared" si="6"/>
        <v>8307.2622515972871</v>
      </c>
      <c r="N31">
        <f t="shared" si="7"/>
        <v>0.9850989765868351</v>
      </c>
      <c r="O31">
        <f>L31-0.00569-0.00478*SIN(RADIANS(125.04-1934.136*G31))</f>
        <v>310.56956923578304</v>
      </c>
      <c r="P31">
        <f>23+(26+((21.448-G31*(46.815+G31*(0.00059-G31*0.001813))))/60)/60</f>
        <v>23.43641968885256</v>
      </c>
      <c r="Q31">
        <f>P31+0.00256*COS(RADIANS(125.04-1934.136*G31))</f>
        <v>23.437777496589799</v>
      </c>
      <c r="R31">
        <f t="shared" si="8"/>
        <v>-46.979727303444335</v>
      </c>
      <c r="S31">
        <f t="shared" si="9"/>
        <v>-17.586170727100193</v>
      </c>
      <c r="T31">
        <f t="shared" si="10"/>
        <v>4.3028813377951267E-2</v>
      </c>
      <c r="U31">
        <f t="shared" si="11"/>
        <v>-13.290773306587214</v>
      </c>
      <c r="V31">
        <f t="shared" si="12"/>
        <v>72.354850576852726</v>
      </c>
      <c r="W31" s="7">
        <f t="shared" si="13"/>
        <v>0.47535698424068557</v>
      </c>
      <c r="X31" s="7">
        <f t="shared" si="14"/>
        <v>0.27437128819387246</v>
      </c>
      <c r="Y31" s="7">
        <f t="shared" si="15"/>
        <v>0.67634268028749867</v>
      </c>
      <c r="Z31">
        <f t="shared" si="16"/>
        <v>578.83880461482181</v>
      </c>
      <c r="AA31">
        <f>MOD(E31*1440+U31+4*$B$3-60*$B$4,1440)</f>
        <v>755.48594269341277</v>
      </c>
      <c r="AB31">
        <f t="shared" si="17"/>
        <v>8.8714856733531917</v>
      </c>
      <c r="AC31">
        <f t="shared" si="0"/>
        <v>63.810635642330105</v>
      </c>
      <c r="AD31">
        <f t="shared" si="18"/>
        <v>26.189364357669895</v>
      </c>
      <c r="AE31">
        <f t="shared" si="19"/>
        <v>3.2651321197655868E-2</v>
      </c>
      <c r="AF31">
        <f t="shared" si="20"/>
        <v>26.22201567886755</v>
      </c>
      <c r="AG31">
        <f t="shared" si="1"/>
        <v>189.42926087519947</v>
      </c>
    </row>
    <row r="32" spans="4:33" x14ac:dyDescent="0.25">
      <c r="D32" s="1">
        <f t="shared" si="21"/>
        <v>44592</v>
      </c>
      <c r="E32" s="7">
        <f t="shared" si="2"/>
        <v>0.5</v>
      </c>
      <c r="F32" s="2">
        <f t="shared" si="3"/>
        <v>2459611</v>
      </c>
      <c r="G32" s="3">
        <f t="shared" si="4"/>
        <v>0.22083504449007529</v>
      </c>
      <c r="H32">
        <f>MOD(280.46646+G32*(36000.76983 + G32*0.0003032),360)</f>
        <v>310.69808187150375</v>
      </c>
      <c r="I32">
        <f>357.52911+G32*(35999.05029 - 0.0001537*G32)</f>
        <v>8307.380974896947</v>
      </c>
      <c r="J32">
        <f>0.016708634-G32*(0.000042037+0.0000001267*G32)</f>
        <v>1.6699344578314363E-2</v>
      </c>
      <c r="K32">
        <f>SIN(RADIANS(I32))*(1.914602-G32*(0.004817+0.000014*G32))+SIN(RADIANS(2*I32))*(0.019993-0.000101*G32)+SIN(RADIANS(3*I32))*0.000289</f>
        <v>0.89664300247683948</v>
      </c>
      <c r="L32">
        <f t="shared" si="5"/>
        <v>311.59472487398057</v>
      </c>
      <c r="M32">
        <f t="shared" si="6"/>
        <v>8308.2776178994245</v>
      </c>
      <c r="N32">
        <f t="shared" si="7"/>
        <v>0.98523283640517134</v>
      </c>
      <c r="O32">
        <f>L32-0.00569-0.00478*SIN(RADIANS(125.04-1934.136*G32))</f>
        <v>311.58498496676822</v>
      </c>
      <c r="P32">
        <f>23+(26+((21.448-G32*(46.815+G32*(0.00059-G32*0.001813))))/60)/60</f>
        <v>23.436419332817913</v>
      </c>
      <c r="Q32">
        <f>P32+0.00256*COS(RADIANS(125.04-1934.136*G32))</f>
        <v>23.437779145752096</v>
      </c>
      <c r="R32">
        <f t="shared" si="8"/>
        <v>-45.956061390895236</v>
      </c>
      <c r="S32">
        <f t="shared" si="9"/>
        <v>-17.307994370424243</v>
      </c>
      <c r="T32">
        <f t="shared" si="10"/>
        <v>4.3028819605494817E-2</v>
      </c>
      <c r="U32">
        <f t="shared" si="11"/>
        <v>-13.444143652434885</v>
      </c>
      <c r="V32">
        <f t="shared" si="12"/>
        <v>72.681403998746092</v>
      </c>
      <c r="W32" s="7">
        <f t="shared" si="13"/>
        <v>0.47546349142530198</v>
      </c>
      <c r="X32" s="7">
        <f t="shared" si="14"/>
        <v>0.27357070253989618</v>
      </c>
      <c r="Y32" s="7">
        <f t="shared" si="15"/>
        <v>0.67735628031070783</v>
      </c>
      <c r="Z32">
        <f t="shared" si="16"/>
        <v>581.45123198996873</v>
      </c>
      <c r="AA32">
        <f>MOD(E32*1440+U32+4*$B$3-60*$B$4,1440)</f>
        <v>755.33257234756513</v>
      </c>
      <c r="AB32">
        <f t="shared" si="17"/>
        <v>8.8331430868912832</v>
      </c>
      <c r="AC32">
        <f t="shared" si="0"/>
        <v>63.530080328167166</v>
      </c>
      <c r="AD32">
        <f t="shared" si="18"/>
        <v>26.469919671832834</v>
      </c>
      <c r="AE32">
        <f t="shared" si="19"/>
        <v>3.2255479259578106E-2</v>
      </c>
      <c r="AF32">
        <f t="shared" si="20"/>
        <v>26.502175151092413</v>
      </c>
      <c r="AG32">
        <f t="shared" si="1"/>
        <v>189.4259524746559</v>
      </c>
    </row>
    <row r="33" spans="4:33" x14ac:dyDescent="0.25">
      <c r="D33" s="1">
        <f t="shared" si="21"/>
        <v>44593</v>
      </c>
      <c r="E33" s="7">
        <f t="shared" si="2"/>
        <v>0.5</v>
      </c>
      <c r="F33" s="2">
        <f t="shared" si="3"/>
        <v>2459612</v>
      </c>
      <c r="G33" s="3">
        <f t="shared" si="4"/>
        <v>0.22086242299794662</v>
      </c>
      <c r="H33">
        <f>MOD(280.46646+G33*(36000.76983 + G33*0.0003032),360)</f>
        <v>311.68372923533389</v>
      </c>
      <c r="I33">
        <f>357.52911+G33*(35999.05029 - 0.0001537*G33)</f>
        <v>8308.3665751768149</v>
      </c>
      <c r="J33">
        <f>0.016708634-G33*(0.000042037+0.0000001267*G33)</f>
        <v>1.6699343425871843E-2</v>
      </c>
      <c r="K33">
        <f>SIN(RADIANS(I33))*(1.914602-G33*(0.004817+0.000014*G33))+SIN(RADIANS(2*I33))*(0.019993-0.000101*G33)+SIN(RADIANS(3*I33))*0.000289</f>
        <v>0.92612854782804976</v>
      </c>
      <c r="L33">
        <f t="shared" si="5"/>
        <v>312.60985778316194</v>
      </c>
      <c r="M33">
        <f t="shared" si="6"/>
        <v>8309.2927037246427</v>
      </c>
      <c r="N33">
        <f t="shared" si="7"/>
        <v>0.98537117929819351</v>
      </c>
      <c r="O33">
        <f>L33-0.00569-0.00478*SIN(RADIANS(125.04-1934.136*G33))</f>
        <v>312.60012022429072</v>
      </c>
      <c r="P33">
        <f>23+(26+((21.448-G33*(46.815+G33*(0.00059-G33*0.001813))))/60)/60</f>
        <v>23.436418976783269</v>
      </c>
      <c r="Q33">
        <f>P33+0.00256*COS(RADIANS(125.04-1934.136*G33))</f>
        <v>23.437780793752871</v>
      </c>
      <c r="R33">
        <f t="shared" si="8"/>
        <v>-44.935798358751242</v>
      </c>
      <c r="S33">
        <f t="shared" si="9"/>
        <v>-17.024718059111418</v>
      </c>
      <c r="T33">
        <f t="shared" si="10"/>
        <v>4.3028825828652723E-2</v>
      </c>
      <c r="U33">
        <f t="shared" si="11"/>
        <v>-13.583805610465062</v>
      </c>
      <c r="V33">
        <f t="shared" si="12"/>
        <v>73.012369539686148</v>
      </c>
      <c r="W33" s="7">
        <f t="shared" si="13"/>
        <v>0.47556047889615632</v>
      </c>
      <c r="X33" s="7">
        <f t="shared" si="14"/>
        <v>0.27274834128591707</v>
      </c>
      <c r="Y33" s="7">
        <f t="shared" si="15"/>
        <v>0.67837261650639569</v>
      </c>
      <c r="Z33">
        <f t="shared" si="16"/>
        <v>584.09895631748918</v>
      </c>
      <c r="AA33">
        <f>MOD(E33*1440+U33+4*$B$3-60*$B$4,1440)</f>
        <v>755.19291038953486</v>
      </c>
      <c r="AB33">
        <f t="shared" si="17"/>
        <v>8.7982275973837147</v>
      </c>
      <c r="AC33">
        <f t="shared" si="0"/>
        <v>63.244847538723413</v>
      </c>
      <c r="AD33">
        <f t="shared" si="18"/>
        <v>26.755152461276587</v>
      </c>
      <c r="AE33">
        <f t="shared" si="19"/>
        <v>3.1860797855974288E-2</v>
      </c>
      <c r="AF33">
        <f t="shared" si="20"/>
        <v>26.787013259132561</v>
      </c>
      <c r="AG33">
        <f t="shared" si="1"/>
        <v>189.42683007404423</v>
      </c>
    </row>
    <row r="34" spans="4:33" x14ac:dyDescent="0.25">
      <c r="D34" s="1">
        <f t="shared" si="21"/>
        <v>44594</v>
      </c>
      <c r="E34" s="7">
        <f t="shared" si="2"/>
        <v>0.5</v>
      </c>
      <c r="F34" s="2">
        <f t="shared" si="3"/>
        <v>2459613</v>
      </c>
      <c r="G34" s="3">
        <f t="shared" si="4"/>
        <v>0.22088980150581794</v>
      </c>
      <c r="H34">
        <f>MOD(280.46646+G34*(36000.76983 + G34*0.0003032),360)</f>
        <v>312.66937659916402</v>
      </c>
      <c r="I34">
        <f>357.52911+G34*(35999.05029 - 0.0001537*G34)</f>
        <v>8309.3521754566809</v>
      </c>
      <c r="J34">
        <f>0.016708634-G34*(0.000042037+0.0000001267*G34)</f>
        <v>1.6699342273429132E-2</v>
      </c>
      <c r="K34">
        <f>SIN(RADIANS(I34))*(1.914602-G34*(0.004817+0.000014*G34))+SIN(RADIANS(2*I34))*(0.019993-0.000101*G34)+SIN(RADIANS(3*I34))*0.000289</f>
        <v>0.95532454435997938</v>
      </c>
      <c r="L34">
        <f t="shared" si="5"/>
        <v>313.62470114352402</v>
      </c>
      <c r="M34">
        <f t="shared" si="6"/>
        <v>8310.3075000010413</v>
      </c>
      <c r="N34">
        <f t="shared" si="7"/>
        <v>0.98551396059164109</v>
      </c>
      <c r="O34">
        <f>L34-0.00569-0.00478*SIN(RADIANS(125.04-1934.136*G34))</f>
        <v>313.61496593645131</v>
      </c>
      <c r="P34">
        <f>23+(26+((21.448-G34*(46.815+G34*(0.00059-G34*0.001813))))/60)/60</f>
        <v>23.436418620748626</v>
      </c>
      <c r="Q34">
        <f>P34+0.00256*COS(RADIANS(125.04-1934.136*G34))</f>
        <v>23.437782440590414</v>
      </c>
      <c r="R34">
        <f t="shared" si="8"/>
        <v>-43.918936918556476</v>
      </c>
      <c r="S34">
        <f t="shared" si="9"/>
        <v>-16.736454104631964</v>
      </c>
      <c r="T34">
        <f t="shared" si="10"/>
        <v>4.3028832047418537E-2</v>
      </c>
      <c r="U34">
        <f t="shared" si="11"/>
        <v>-13.70975296607106</v>
      </c>
      <c r="V34">
        <f t="shared" si="12"/>
        <v>73.347572269062084</v>
      </c>
      <c r="W34" s="7">
        <f t="shared" si="13"/>
        <v>0.47564794233754937</v>
      </c>
      <c r="X34" s="7">
        <f t="shared" si="14"/>
        <v>0.27190468603459911</v>
      </c>
      <c r="Y34" s="7">
        <f t="shared" si="15"/>
        <v>0.67939119864049957</v>
      </c>
      <c r="Z34">
        <f t="shared" si="16"/>
        <v>586.78057815249667</v>
      </c>
      <c r="AA34">
        <f>MOD(E34*1440+U34+4*$B$3-60*$B$4,1440)</f>
        <v>755.06696303392891</v>
      </c>
      <c r="AB34">
        <f t="shared" si="17"/>
        <v>8.7667407584822286</v>
      </c>
      <c r="AC34">
        <f t="shared" si="0"/>
        <v>62.955048876686234</v>
      </c>
      <c r="AD34">
        <f t="shared" si="18"/>
        <v>27.044951123313766</v>
      </c>
      <c r="AE34">
        <f t="shared" si="19"/>
        <v>3.1467562633569611E-2</v>
      </c>
      <c r="AF34">
        <f t="shared" si="20"/>
        <v>27.076418685947335</v>
      </c>
      <c r="AG34">
        <f t="shared" si="1"/>
        <v>189.43192758191046</v>
      </c>
    </row>
    <row r="35" spans="4:33" x14ac:dyDescent="0.25">
      <c r="D35" s="1">
        <f t="shared" si="21"/>
        <v>44595</v>
      </c>
      <c r="E35" s="7">
        <f t="shared" si="2"/>
        <v>0.5</v>
      </c>
      <c r="F35" s="2">
        <f t="shared" si="3"/>
        <v>2459614</v>
      </c>
      <c r="G35" s="3">
        <f t="shared" si="4"/>
        <v>0.22091718001368926</v>
      </c>
      <c r="H35">
        <f>MOD(280.46646+G35*(36000.76983 + G35*0.0003032),360)</f>
        <v>313.65502396299598</v>
      </c>
      <c r="I35">
        <f>357.52911+G35*(35999.05029 - 0.0001537*G35)</f>
        <v>8310.3377757365452</v>
      </c>
      <c r="J35">
        <f>0.016708634-G35*(0.000042037+0.0000001267*G35)</f>
        <v>1.6699341120986231E-2</v>
      </c>
      <c r="K35">
        <f>SIN(RADIANS(I35))*(1.914602-G35*(0.004817+0.000014*G35))+SIN(RADIANS(2*I35))*(0.019993-0.000101*G35)+SIN(RADIANS(3*I35))*0.000289</f>
        <v>0.98422202521041235</v>
      </c>
      <c r="L35">
        <f t="shared" si="5"/>
        <v>314.63924598820637</v>
      </c>
      <c r="M35">
        <f t="shared" si="6"/>
        <v>8311.3219977617555</v>
      </c>
      <c r="N35">
        <f t="shared" si="7"/>
        <v>0.98566113421686807</v>
      </c>
      <c r="O35">
        <f>L35-0.00569-0.00478*SIN(RADIANS(125.04-1934.136*G35))</f>
        <v>314.62951313638746</v>
      </c>
      <c r="P35">
        <f>23+(26+((21.448-G35*(46.815+G35*(0.00059-G35*0.001813))))/60)/60</f>
        <v>23.436418264713982</v>
      </c>
      <c r="Q35">
        <f>P35+0.00256*COS(RADIANS(125.04-1934.136*G35))</f>
        <v>23.437784086263012</v>
      </c>
      <c r="R35">
        <f t="shared" si="8"/>
        <v>-42.905471682888567</v>
      </c>
      <c r="S35">
        <f t="shared" si="9"/>
        <v>-16.44331551311328</v>
      </c>
      <c r="T35">
        <f t="shared" si="10"/>
        <v>4.3028838261785773E-2</v>
      </c>
      <c r="U35">
        <f t="shared" si="11"/>
        <v>-13.821996876119762</v>
      </c>
      <c r="V35">
        <f t="shared" si="12"/>
        <v>73.686840901684988</v>
      </c>
      <c r="W35" s="7">
        <f t="shared" si="13"/>
        <v>0.47572588949730543</v>
      </c>
      <c r="X35" s="7">
        <f t="shared" si="14"/>
        <v>0.27104022032595826</v>
      </c>
      <c r="Y35" s="7">
        <f t="shared" si="15"/>
        <v>0.68041155866865255</v>
      </c>
      <c r="Z35">
        <f t="shared" si="16"/>
        <v>589.49472721347991</v>
      </c>
      <c r="AA35">
        <f>MOD(E35*1440+U35+4*$B$3-60*$B$4,1440)</f>
        <v>754.95471912388018</v>
      </c>
      <c r="AB35">
        <f t="shared" si="17"/>
        <v>8.7386797809700454</v>
      </c>
      <c r="AC35">
        <f t="shared" si="0"/>
        <v>62.660796755375983</v>
      </c>
      <c r="AD35">
        <f t="shared" si="18"/>
        <v>27.339203244624017</v>
      </c>
      <c r="AE35">
        <f t="shared" si="19"/>
        <v>3.107604110734085E-2</v>
      </c>
      <c r="AF35">
        <f t="shared" si="20"/>
        <v>27.370279285731357</v>
      </c>
      <c r="AG35">
        <f t="shared" si="1"/>
        <v>189.44127636352167</v>
      </c>
    </row>
    <row r="36" spans="4:33" x14ac:dyDescent="0.25">
      <c r="D36" s="1">
        <f t="shared" si="21"/>
        <v>44596</v>
      </c>
      <c r="E36" s="7">
        <f t="shared" si="2"/>
        <v>0.5</v>
      </c>
      <c r="F36" s="2">
        <f t="shared" si="3"/>
        <v>2459615</v>
      </c>
      <c r="G36" s="3">
        <f t="shared" si="4"/>
        <v>0.22094455852156059</v>
      </c>
      <c r="H36">
        <f>MOD(280.46646+G36*(36000.76983 + G36*0.0003032),360)</f>
        <v>314.64067132682976</v>
      </c>
      <c r="I36">
        <f>357.52911+G36*(35999.05029 - 0.0001537*G36)</f>
        <v>8311.3233760164112</v>
      </c>
      <c r="J36">
        <f>0.016708634-G36*(0.000042037+0.0000001267*G36)</f>
        <v>1.6699339968543139E-2</v>
      </c>
      <c r="K36">
        <f>SIN(RADIANS(I36))*(1.914602-G36*(0.004817+0.000014*G36))+SIN(RADIANS(2*I36))*(0.019993-0.000101*G36)+SIN(RADIANS(3*I36))*0.000289</f>
        <v>1.0128121315963745</v>
      </c>
      <c r="L36">
        <f t="shared" si="5"/>
        <v>315.65348345842614</v>
      </c>
      <c r="M36">
        <f t="shared" si="6"/>
        <v>8312.3361881480068</v>
      </c>
      <c r="N36">
        <f t="shared" si="7"/>
        <v>0.98581265272933627</v>
      </c>
      <c r="O36">
        <f>L36-0.00569-0.00478*SIN(RADIANS(125.04-1934.136*G36))</f>
        <v>315.64375296531432</v>
      </c>
      <c r="P36">
        <f>23+(26+((21.448-G36*(46.815+G36*(0.00059-G36*0.001813))))/60)/60</f>
        <v>23.436417908679342</v>
      </c>
      <c r="Q36">
        <f>P36+0.00256*COS(RADIANS(125.04-1934.136*G36))</f>
        <v>23.437785730768958</v>
      </c>
      <c r="R36">
        <f t="shared" si="8"/>
        <v>-41.895393262170842</v>
      </c>
      <c r="S36">
        <f t="shared" si="9"/>
        <v>-16.145415900644217</v>
      </c>
      <c r="T36">
        <f t="shared" si="10"/>
        <v>4.3028844471748012E-2</v>
      </c>
      <c r="U36">
        <f t="shared" si="11"/>
        <v>-13.920565559448404</v>
      </c>
      <c r="V36">
        <f t="shared" si="12"/>
        <v>74.030007925198404</v>
      </c>
      <c r="W36" s="7">
        <f t="shared" si="13"/>
        <v>0.47579433997183918</v>
      </c>
      <c r="X36" s="7">
        <f t="shared" si="14"/>
        <v>0.27015542906851031</v>
      </c>
      <c r="Y36" s="7">
        <f t="shared" si="15"/>
        <v>0.68143325087516804</v>
      </c>
      <c r="Z36">
        <f t="shared" si="16"/>
        <v>592.24006340158724</v>
      </c>
      <c r="AA36">
        <f>MOD(E36*1440+U36+4*$B$3-60*$B$4,1440)</f>
        <v>754.85615044055157</v>
      </c>
      <c r="AB36">
        <f t="shared" si="17"/>
        <v>8.7140376101378934</v>
      </c>
      <c r="AC36">
        <f t="shared" si="0"/>
        <v>62.362204325073861</v>
      </c>
      <c r="AD36">
        <f t="shared" si="18"/>
        <v>27.637795674926139</v>
      </c>
      <c r="AE36">
        <f t="shared" si="19"/>
        <v>3.0686483111742449E-2</v>
      </c>
      <c r="AF36">
        <f t="shared" si="20"/>
        <v>27.668482158037882</v>
      </c>
      <c r="AG36">
        <f t="shared" si="1"/>
        <v>189.4549052209326</v>
      </c>
    </row>
    <row r="37" spans="4:33" x14ac:dyDescent="0.25">
      <c r="D37" s="1">
        <f t="shared" si="21"/>
        <v>44597</v>
      </c>
      <c r="E37" s="7">
        <f t="shared" si="2"/>
        <v>0.5</v>
      </c>
      <c r="F37" s="2">
        <f t="shared" si="3"/>
        <v>2459616</v>
      </c>
      <c r="G37" s="3">
        <f t="shared" si="4"/>
        <v>0.22097193702943191</v>
      </c>
      <c r="H37">
        <f>MOD(280.46646+G37*(36000.76983 + G37*0.0003032),360)</f>
        <v>315.62631869066172</v>
      </c>
      <c r="I37">
        <f>357.52911+G37*(35999.05029 - 0.0001537*G37)</f>
        <v>8312.3089762962773</v>
      </c>
      <c r="J37">
        <f>0.016708634-G37*(0.000042037+0.0000001267*G37)</f>
        <v>1.6699338816099859E-2</v>
      </c>
      <c r="K37">
        <f>SIN(RADIANS(I37))*(1.914602-G37*(0.004817+0.000014*G37))+SIN(RADIANS(2*I37))*(0.019993-0.000101*G37)+SIN(RADIANS(3*I37))*0.000289</f>
        <v>1.0410861158001954</v>
      </c>
      <c r="L37">
        <f t="shared" si="5"/>
        <v>316.66740480646189</v>
      </c>
      <c r="M37">
        <f t="shared" si="6"/>
        <v>8313.350062412077</v>
      </c>
      <c r="N37">
        <f t="shared" si="7"/>
        <v>0.98596846732760246</v>
      </c>
      <c r="O37">
        <f>L37-0.00569-0.00478*SIN(RADIANS(125.04-1934.136*G37))</f>
        <v>316.65767667550847</v>
      </c>
      <c r="P37">
        <f>23+(26+((21.448-G37*(46.815+G37*(0.00059-G37*0.001813))))/60)/60</f>
        <v>23.436417552644699</v>
      </c>
      <c r="Q37">
        <f>P37+0.00256*COS(RADIANS(125.04-1934.136*G37))</f>
        <v>23.437787374106538</v>
      </c>
      <c r="R37">
        <f t="shared" si="8"/>
        <v>-40.888688365163311</v>
      </c>
      <c r="S37">
        <f t="shared" si="9"/>
        <v>-15.842869411793252</v>
      </c>
      <c r="T37">
        <f t="shared" si="10"/>
        <v>4.3028850677298766E-2</v>
      </c>
      <c r="U37">
        <f t="shared" si="11"/>
        <v>-14.005503961564724</v>
      </c>
      <c r="V37">
        <f t="shared" si="12"/>
        <v>74.376909707555626</v>
      </c>
      <c r="W37" s="7">
        <f t="shared" si="13"/>
        <v>0.47585332497330884</v>
      </c>
      <c r="X37" s="7">
        <f t="shared" si="14"/>
        <v>0.26925079800787655</v>
      </c>
      <c r="Y37" s="7">
        <f t="shared" si="15"/>
        <v>0.68245585193874114</v>
      </c>
      <c r="Z37">
        <f t="shared" si="16"/>
        <v>595.01527766044501</v>
      </c>
      <c r="AA37">
        <f>MOD(E37*1440+U37+4*$B$3-60*$B$4,1440)</f>
        <v>754.77121203843524</v>
      </c>
      <c r="AB37">
        <f t="shared" si="17"/>
        <v>8.6928030096088094</v>
      </c>
      <c r="AC37">
        <f t="shared" si="0"/>
        <v>62.059385400677328</v>
      </c>
      <c r="AD37">
        <f t="shared" si="18"/>
        <v>27.940614599322672</v>
      </c>
      <c r="AE37">
        <f t="shared" si="19"/>
        <v>3.0299121294101988E-2</v>
      </c>
      <c r="AF37">
        <f t="shared" si="20"/>
        <v>27.970913720616775</v>
      </c>
      <c r="AG37">
        <f t="shared" si="1"/>
        <v>189.47284037631903</v>
      </c>
    </row>
    <row r="38" spans="4:33" x14ac:dyDescent="0.25">
      <c r="D38" s="1">
        <f t="shared" si="21"/>
        <v>44598</v>
      </c>
      <c r="E38" s="7">
        <f t="shared" si="2"/>
        <v>0.5</v>
      </c>
      <c r="F38" s="2">
        <f t="shared" si="3"/>
        <v>2459617</v>
      </c>
      <c r="G38" s="3">
        <f t="shared" si="4"/>
        <v>0.2209993155373032</v>
      </c>
      <c r="H38">
        <f>MOD(280.46646+G38*(36000.76983 + G38*0.0003032),360)</f>
        <v>316.61196605449368</v>
      </c>
      <c r="I38">
        <f>357.52911+G38*(35999.05029 - 0.0001537*G38)</f>
        <v>8313.2945765761397</v>
      </c>
      <c r="J38">
        <f>0.016708634-G38*(0.000042037+0.0000001267*G38)</f>
        <v>1.6699337663656388E-2</v>
      </c>
      <c r="K38">
        <f>SIN(RADIANS(I38))*(1.914602-G38*(0.004817+0.000014*G38))+SIN(RADIANS(2*I38))*(0.019993-0.000101*G38)+SIN(RADIANS(3*I38))*0.000289</f>
        <v>1.0690353440965459</v>
      </c>
      <c r="L38">
        <f t="shared" si="5"/>
        <v>317.68100139859024</v>
      </c>
      <c r="M38">
        <f t="shared" si="6"/>
        <v>8314.3636119202365</v>
      </c>
      <c r="N38">
        <f t="shared" si="7"/>
        <v>0.98612852787278926</v>
      </c>
      <c r="O38">
        <f>L38-0.00569-0.00478*SIN(RADIANS(125.04-1934.136*G38))</f>
        <v>317.67127563324453</v>
      </c>
      <c r="P38">
        <f>23+(26+((21.448-G38*(46.815+G38*(0.00059-G38*0.001813))))/60)/60</f>
        <v>23.436417196610055</v>
      </c>
      <c r="Q38">
        <f>P38+0.00256*COS(RADIANS(125.04-1934.136*G38))</f>
        <v>23.437789016274049</v>
      </c>
      <c r="R38">
        <f t="shared" si="8"/>
        <v>-39.88533990262588</v>
      </c>
      <c r="S38">
        <f t="shared" si="9"/>
        <v>-15.535790641392742</v>
      </c>
      <c r="T38">
        <f t="shared" si="10"/>
        <v>4.3028856878431603E-2</v>
      </c>
      <c r="U38">
        <f t="shared" si="11"/>
        <v>-14.076873395187054</v>
      </c>
      <c r="V38">
        <f t="shared" si="12"/>
        <v>74.727386585439191</v>
      </c>
      <c r="W38" s="7">
        <f t="shared" si="13"/>
        <v>0.47590288707999101</v>
      </c>
      <c r="X38" s="7">
        <f t="shared" si="14"/>
        <v>0.26832681323154883</v>
      </c>
      <c r="Y38" s="7">
        <f t="shared" si="15"/>
        <v>0.68347896092843319</v>
      </c>
      <c r="Z38">
        <f t="shared" si="16"/>
        <v>597.81909268351353</v>
      </c>
      <c r="AA38">
        <f>MOD(E38*1440+U38+4*$B$3-60*$B$4,1440)</f>
        <v>754.69984260481294</v>
      </c>
      <c r="AB38">
        <f t="shared" si="17"/>
        <v>8.6749606512032358</v>
      </c>
      <c r="AC38">
        <f t="shared" si="0"/>
        <v>61.75245439072647</v>
      </c>
      <c r="AD38">
        <f t="shared" si="18"/>
        <v>28.24754560927353</v>
      </c>
      <c r="AE38">
        <f t="shared" si="19"/>
        <v>2.9914171643202047E-2</v>
      </c>
      <c r="AF38">
        <f t="shared" si="20"/>
        <v>28.277459780916733</v>
      </c>
      <c r="AG38">
        <f t="shared" si="1"/>
        <v>189.49510545857822</v>
      </c>
    </row>
    <row r="39" spans="4:33" x14ac:dyDescent="0.25">
      <c r="D39" s="1">
        <f t="shared" si="21"/>
        <v>44599</v>
      </c>
      <c r="E39" s="7">
        <f t="shared" si="2"/>
        <v>0.5</v>
      </c>
      <c r="F39" s="2">
        <f t="shared" si="3"/>
        <v>2459618</v>
      </c>
      <c r="G39" s="3">
        <f t="shared" si="4"/>
        <v>0.22102669404517453</v>
      </c>
      <c r="H39">
        <f>MOD(280.46646+G39*(36000.76983 + G39*0.0003032),360)</f>
        <v>317.59761341832927</v>
      </c>
      <c r="I39">
        <f>357.52911+G39*(35999.05029 - 0.0001537*G39)</f>
        <v>8314.2801768560057</v>
      </c>
      <c r="J39">
        <f>0.016708634-G39*(0.000042037+0.0000001267*G39)</f>
        <v>1.6699336511212731E-2</v>
      </c>
      <c r="K39">
        <f>SIN(RADIANS(I39))*(1.914602-G39*(0.004817+0.000014*G39))+SIN(RADIANS(2*I39))*(0.019993-0.000101*G39)+SIN(RADIANS(3*I39))*0.000289</f>
        <v>1.0966512996190769</v>
      </c>
      <c r="L39">
        <f t="shared" si="5"/>
        <v>318.69426471794833</v>
      </c>
      <c r="M39">
        <f t="shared" si="6"/>
        <v>8315.376828155624</v>
      </c>
      <c r="N39">
        <f t="shared" si="7"/>
        <v>0.9862927829085355</v>
      </c>
      <c r="O39">
        <f>L39-0.00569-0.00478*SIN(RADIANS(125.04-1934.136*G39))</f>
        <v>318.68454132165755</v>
      </c>
      <c r="P39">
        <f>23+(26+((21.448-G39*(46.815+G39*(0.00059-G39*0.001813))))/60)/60</f>
        <v>23.436416840575411</v>
      </c>
      <c r="Q39">
        <f>P39+0.00256*COS(RADIANS(125.04-1934.136*G39))</f>
        <v>23.43779065726978</v>
      </c>
      <c r="R39">
        <f t="shared" si="8"/>
        <v>-38.885327093701221</v>
      </c>
      <c r="S39">
        <f t="shared" si="9"/>
        <v>-15.224294559637713</v>
      </c>
      <c r="T39">
        <f t="shared" si="10"/>
        <v>4.3028863075140061E-2</v>
      </c>
      <c r="U39">
        <f t="shared" si="11"/>
        <v>-14.134751158303658</v>
      </c>
      <c r="V39">
        <f t="shared" si="12"/>
        <v>75.08128293452036</v>
      </c>
      <c r="W39" s="7">
        <f t="shared" si="13"/>
        <v>0.47594307997104424</v>
      </c>
      <c r="X39" s="7">
        <f t="shared" si="14"/>
        <v>0.26738396070848763</v>
      </c>
      <c r="Y39" s="7">
        <f t="shared" si="15"/>
        <v>0.68450219923360067</v>
      </c>
      <c r="Z39">
        <f t="shared" si="16"/>
        <v>600.65026347616288</v>
      </c>
      <c r="AA39">
        <f>MOD(E39*1440+U39+4*$B$3-60*$B$4,1440)</f>
        <v>754.64196484169634</v>
      </c>
      <c r="AB39">
        <f t="shared" si="17"/>
        <v>8.6604912104240839</v>
      </c>
      <c r="AC39">
        <f t="shared" si="0"/>
        <v>61.441526227851313</v>
      </c>
      <c r="AD39">
        <f t="shared" si="18"/>
        <v>28.558473772148687</v>
      </c>
      <c r="AE39">
        <f t="shared" si="19"/>
        <v>2.9531834046540088E-2</v>
      </c>
      <c r="AF39">
        <f t="shared" si="20"/>
        <v>28.588005606195228</v>
      </c>
      <c r="AG39">
        <f t="shared" si="1"/>
        <v>189.52172149317968</v>
      </c>
    </row>
    <row r="40" spans="4:33" x14ac:dyDescent="0.25">
      <c r="D40" s="1">
        <f t="shared" si="21"/>
        <v>44600</v>
      </c>
      <c r="E40" s="7">
        <f t="shared" si="2"/>
        <v>0.5</v>
      </c>
      <c r="F40" s="2">
        <f t="shared" si="3"/>
        <v>2459619</v>
      </c>
      <c r="G40" s="3">
        <f t="shared" si="4"/>
        <v>0.22105407255304585</v>
      </c>
      <c r="H40">
        <f>MOD(280.46646+G40*(36000.76983 + G40*0.0003032),360)</f>
        <v>318.58326078216305</v>
      </c>
      <c r="I40">
        <f>357.52911+G40*(35999.05029 - 0.0001537*G40)</f>
        <v>8315.2657771358718</v>
      </c>
      <c r="J40">
        <f>0.016708634-G40*(0.000042037+0.0000001267*G40)</f>
        <v>1.6699335358768878E-2</v>
      </c>
      <c r="K40">
        <f>SIN(RADIANS(I40))*(1.914602-G40*(0.004817+0.000014*G40))+SIN(RADIANS(2*I40))*(0.019993-0.000101*G40)+SIN(RADIANS(3*I40))*0.000289</f>
        <v>1.1239255851643122</v>
      </c>
      <c r="L40">
        <f t="shared" si="5"/>
        <v>319.70718636732738</v>
      </c>
      <c r="M40">
        <f t="shared" si="6"/>
        <v>8316.3897027210369</v>
      </c>
      <c r="N40">
        <f t="shared" si="7"/>
        <v>0.98646117968139535</v>
      </c>
      <c r="O40">
        <f>L40-0.00569-0.00478*SIN(RADIANS(125.04-1934.136*G40))</f>
        <v>319.69746534353681</v>
      </c>
      <c r="P40">
        <f>23+(26+((21.448-G40*(46.815+G40*(0.00059-G40*0.001813))))/60)/60</f>
        <v>23.436416484540771</v>
      </c>
      <c r="Q40">
        <f>P40+0.00256*COS(RADIANS(125.04-1934.136*G40))</f>
        <v>23.437792297092031</v>
      </c>
      <c r="R40">
        <f t="shared" si="8"/>
        <v>-37.888625574553764</v>
      </c>
      <c r="S40">
        <f t="shared" si="9"/>
        <v>-14.908496440524974</v>
      </c>
      <c r="T40">
        <f t="shared" si="10"/>
        <v>4.3028869267417717E-2</v>
      </c>
      <c r="U40">
        <f t="shared" si="11"/>
        <v>-14.179230131463326</v>
      </c>
      <c r="V40">
        <f t="shared" si="12"/>
        <v>75.438447222489813</v>
      </c>
      <c r="W40" s="7">
        <f t="shared" si="13"/>
        <v>0.47597396814684956</v>
      </c>
      <c r="X40" s="7">
        <f t="shared" si="14"/>
        <v>0.26642272586215565</v>
      </c>
      <c r="Y40" s="7">
        <f t="shared" si="15"/>
        <v>0.68552521043154357</v>
      </c>
      <c r="Z40">
        <f t="shared" si="16"/>
        <v>603.50757777991851</v>
      </c>
      <c r="AA40">
        <f>MOD(E40*1440+U40+4*$B$3-60*$B$4,1440)</f>
        <v>754.59748586853664</v>
      </c>
      <c r="AB40">
        <f t="shared" si="17"/>
        <v>8.6493714671341593</v>
      </c>
      <c r="AC40">
        <f t="shared" si="0"/>
        <v>61.126716300676925</v>
      </c>
      <c r="AD40">
        <f t="shared" si="18"/>
        <v>28.873283699323075</v>
      </c>
      <c r="AE40">
        <f t="shared" si="19"/>
        <v>2.915229287021728E-2</v>
      </c>
      <c r="AF40">
        <f t="shared" si="20"/>
        <v>28.902435992193293</v>
      </c>
      <c r="AG40">
        <f t="shared" si="1"/>
        <v>189.55270689522544</v>
      </c>
    </row>
    <row r="41" spans="4:33" x14ac:dyDescent="0.25">
      <c r="D41" s="1">
        <f t="shared" si="21"/>
        <v>44601</v>
      </c>
      <c r="E41" s="7">
        <f t="shared" si="2"/>
        <v>0.5</v>
      </c>
      <c r="F41" s="2">
        <f t="shared" si="3"/>
        <v>2459620</v>
      </c>
      <c r="G41" s="3">
        <f t="shared" si="4"/>
        <v>0.22108145106091717</v>
      </c>
      <c r="H41">
        <f>MOD(280.46646+G41*(36000.76983 + G41*0.0003032),360)</f>
        <v>319.56890814599683</v>
      </c>
      <c r="I41">
        <f>357.52911+G41*(35999.05029 - 0.0001537*G41)</f>
        <v>8316.2513774157342</v>
      </c>
      <c r="J41">
        <f>0.016708634-G41*(0.000042037+0.0000001267*G41)</f>
        <v>1.6699334206324839E-2</v>
      </c>
      <c r="K41">
        <f>SIN(RADIANS(I41))*(1.914602-G41*(0.004817+0.000014*G41))+SIN(RADIANS(2*I41))*(0.019993-0.000101*G41)+SIN(RADIANS(3*I41))*0.000289</f>
        <v>1.1508499259336287</v>
      </c>
      <c r="L41">
        <f t="shared" si="5"/>
        <v>320.71975807193047</v>
      </c>
      <c r="M41">
        <f t="shared" si="6"/>
        <v>8317.4022273416685</v>
      </c>
      <c r="N41">
        <f t="shared" si="7"/>
        <v>0.98663366416169074</v>
      </c>
      <c r="O41">
        <f>L41-0.00569-0.00478*SIN(RADIANS(125.04-1934.136*G41))</f>
        <v>320.71003942408333</v>
      </c>
      <c r="P41">
        <f>23+(26+((21.448-G41*(46.815+G41*(0.00059-G41*0.001813))))/60)/60</f>
        <v>23.436416128506128</v>
      </c>
      <c r="Q41">
        <f>P41+0.00256*COS(RADIANS(125.04-1934.136*G41))</f>
        <v>23.437793935739091</v>
      </c>
      <c r="R41">
        <f t="shared" si="8"/>
        <v>-36.89520750879565</v>
      </c>
      <c r="S41">
        <f t="shared" si="9"/>
        <v>-14.588511793636194</v>
      </c>
      <c r="T41">
        <f t="shared" si="10"/>
        <v>4.3028875455258117E-2</v>
      </c>
      <c r="U41">
        <f t="shared" si="11"/>
        <v>-14.210418356047297</v>
      </c>
      <c r="V41">
        <f t="shared" si="12"/>
        <v>75.798732045815498</v>
      </c>
      <c r="W41" s="7">
        <f t="shared" si="13"/>
        <v>0.47599562663614398</v>
      </c>
      <c r="X41" s="7">
        <f t="shared" si="14"/>
        <v>0.26544359317554539</v>
      </c>
      <c r="Y41" s="7">
        <f t="shared" si="15"/>
        <v>0.68654766009674262</v>
      </c>
      <c r="Z41">
        <f t="shared" si="16"/>
        <v>606.38985636652399</v>
      </c>
      <c r="AA41">
        <f>MOD(E41*1440+U41+4*$B$3-60*$B$4,1440)</f>
        <v>754.56629764395268</v>
      </c>
      <c r="AB41">
        <f t="shared" si="17"/>
        <v>8.64157441098817</v>
      </c>
      <c r="AC41">
        <f t="shared" si="0"/>
        <v>60.808140387209995</v>
      </c>
      <c r="AD41">
        <f t="shared" si="18"/>
        <v>29.191859612790005</v>
      </c>
      <c r="AE41">
        <f t="shared" si="19"/>
        <v>2.8775717555873829E-2</v>
      </c>
      <c r="AF41">
        <f t="shared" si="20"/>
        <v>29.220635330345878</v>
      </c>
      <c r="AG41">
        <f t="shared" si="1"/>
        <v>189.58807746566347</v>
      </c>
    </row>
    <row r="42" spans="4:33" x14ac:dyDescent="0.25">
      <c r="D42" s="1">
        <f t="shared" si="21"/>
        <v>44602</v>
      </c>
      <c r="E42" s="7">
        <f t="shared" si="2"/>
        <v>0.5</v>
      </c>
      <c r="F42" s="2">
        <f t="shared" si="3"/>
        <v>2459621</v>
      </c>
      <c r="G42" s="3">
        <f t="shared" si="4"/>
        <v>0.2211088295687885</v>
      </c>
      <c r="H42">
        <f>MOD(280.46646+G42*(36000.76983 + G42*0.0003032),360)</f>
        <v>320.55455550983243</v>
      </c>
      <c r="I42">
        <f>357.52911+G42*(35999.05029 - 0.0001537*G42)</f>
        <v>8317.2369776955984</v>
      </c>
      <c r="J42">
        <f>0.016708634-G42*(0.000042037+0.0000001267*G42)</f>
        <v>1.6699333053880609E-2</v>
      </c>
      <c r="K42">
        <f>SIN(RADIANS(I42))*(1.914602-G42*(0.004817+0.000014*G42))+SIN(RADIANS(2*I42))*(0.019993-0.000101*G42)+SIN(RADIANS(3*I42))*0.000289</f>
        <v>1.1774161722106711</v>
      </c>
      <c r="L42">
        <f t="shared" si="5"/>
        <v>321.73197168204308</v>
      </c>
      <c r="M42">
        <f t="shared" si="6"/>
        <v>8318.4143938678098</v>
      </c>
      <c r="N42">
        <f t="shared" si="7"/>
        <v>0.98681018106479368</v>
      </c>
      <c r="O42">
        <f>L42-0.00569-0.00478*SIN(RADIANS(125.04-1934.136*G42))</f>
        <v>321.72225541358051</v>
      </c>
      <c r="P42">
        <f>23+(26+((21.448-G42*(46.815+G42*(0.00059-G42*0.001813))))/60)/60</f>
        <v>23.436415772471488</v>
      </c>
      <c r="Q42">
        <f>P42+0.00256*COS(RADIANS(125.04-1934.136*G42))</f>
        <v>23.437795573209261</v>
      </c>
      <c r="R42">
        <f t="shared" si="8"/>
        <v>-35.905041699336671</v>
      </c>
      <c r="S42">
        <f t="shared" si="9"/>
        <v>-14.264456299282546</v>
      </c>
      <c r="T42">
        <f t="shared" si="10"/>
        <v>4.3028881638654842E-2</v>
      </c>
      <c r="U42">
        <f t="shared" si="11"/>
        <v>-14.22843859528416</v>
      </c>
      <c r="V42">
        <f t="shared" si="12"/>
        <v>76.161994151159888</v>
      </c>
      <c r="W42" s="7">
        <f t="shared" si="13"/>
        <v>0.47600814069116959</v>
      </c>
      <c r="X42" s="7">
        <f t="shared" si="14"/>
        <v>0.26444704582683654</v>
      </c>
      <c r="Y42" s="7">
        <f t="shared" si="15"/>
        <v>0.68756923555550264</v>
      </c>
      <c r="Z42">
        <f t="shared" si="16"/>
        <v>609.29595320927911</v>
      </c>
      <c r="AA42">
        <f>MOD(E42*1440+U42+4*$B$3-60*$B$4,1440)</f>
        <v>754.5482774047158</v>
      </c>
      <c r="AB42">
        <f t="shared" si="17"/>
        <v>8.6370693511789511</v>
      </c>
      <c r="AC42">
        <f t="shared" si="0"/>
        <v>60.485914589752753</v>
      </c>
      <c r="AD42">
        <f t="shared" si="18"/>
        <v>29.514085410247247</v>
      </c>
      <c r="AE42">
        <f t="shared" si="19"/>
        <v>2.8402263229593439E-2</v>
      </c>
      <c r="AF42">
        <f t="shared" si="20"/>
        <v>29.542487673476842</v>
      </c>
      <c r="AG42">
        <f t="shared" si="1"/>
        <v>189.62784639056639</v>
      </c>
    </row>
    <row r="43" spans="4:33" x14ac:dyDescent="0.25">
      <c r="D43" s="1">
        <f t="shared" si="21"/>
        <v>44603</v>
      </c>
      <c r="E43" s="7">
        <f t="shared" si="2"/>
        <v>0.5</v>
      </c>
      <c r="F43" s="2">
        <f t="shared" si="3"/>
        <v>2459622</v>
      </c>
      <c r="G43" s="3">
        <f t="shared" si="4"/>
        <v>0.22113620807665982</v>
      </c>
      <c r="H43">
        <f>MOD(280.46646+G43*(36000.76983 + G43*0.0003032),360)</f>
        <v>321.5402028736662</v>
      </c>
      <c r="I43">
        <f>357.52911+G43*(35999.05029 - 0.0001537*G43)</f>
        <v>8318.2225779754644</v>
      </c>
      <c r="J43">
        <f>0.016708634-G43*(0.000042037+0.0000001267*G43)</f>
        <v>1.6699331901436187E-2</v>
      </c>
      <c r="K43">
        <f>SIN(RADIANS(I43))*(1.914602-G43*(0.004817+0.000014*G43))+SIN(RADIANS(2*I43))*(0.019993-0.000101*G43)+SIN(RADIANS(3*I43))*0.000289</f>
        <v>1.2036163019735422</v>
      </c>
      <c r="L43">
        <f t="shared" si="5"/>
        <v>322.74381917563977</v>
      </c>
      <c r="M43">
        <f t="shared" si="6"/>
        <v>8319.4261942774374</v>
      </c>
      <c r="N43">
        <f t="shared" si="7"/>
        <v>0.98699067387282979</v>
      </c>
      <c r="O43">
        <f>L43-0.00569-0.00478*SIN(RADIANS(125.04-1934.136*G43))</f>
        <v>322.73410529000091</v>
      </c>
      <c r="P43">
        <f>23+(26+((21.448-G43*(46.815+G43*(0.00059-G43*0.001813))))/60)/60</f>
        <v>23.436415416436844</v>
      </c>
      <c r="Q43">
        <f>P43+0.00256*COS(RADIANS(125.04-1934.136*G43))</f>
        <v>23.437797209500832</v>
      </c>
      <c r="R43">
        <f t="shared" si="8"/>
        <v>-34.918093701242583</v>
      </c>
      <c r="S43">
        <f t="shared" si="9"/>
        <v>-13.936445746993938</v>
      </c>
      <c r="T43">
        <f t="shared" si="10"/>
        <v>4.3028887817601433E-2</v>
      </c>
      <c r="U43">
        <f t="shared" si="11"/>
        <v>-14.233427879786838</v>
      </c>
      <c r="V43">
        <f t="shared" si="12"/>
        <v>76.528094442412964</v>
      </c>
      <c r="W43" s="7">
        <f t="shared" si="13"/>
        <v>0.47601160547207422</v>
      </c>
      <c r="X43" s="7">
        <f t="shared" si="14"/>
        <v>0.26343356535426043</v>
      </c>
      <c r="Y43" s="7">
        <f t="shared" si="15"/>
        <v>0.688589645589888</v>
      </c>
      <c r="Z43">
        <f t="shared" si="16"/>
        <v>612.22475553930371</v>
      </c>
      <c r="AA43">
        <f>MOD(E43*1440+U43+4*$B$3-60*$B$4,1440)</f>
        <v>754.54328812021311</v>
      </c>
      <c r="AB43">
        <f t="shared" si="17"/>
        <v>8.6358220300532764</v>
      </c>
      <c r="AC43">
        <f t="shared" si="0"/>
        <v>60.160155271363884</v>
      </c>
      <c r="AD43">
        <f t="shared" si="18"/>
        <v>29.839844728636116</v>
      </c>
      <c r="AE43">
        <f t="shared" si="19"/>
        <v>2.803207131813814E-2</v>
      </c>
      <c r="AF43">
        <f t="shared" si="20"/>
        <v>29.867876799954253</v>
      </c>
      <c r="AG43">
        <f t="shared" si="1"/>
        <v>189.67202424337799</v>
      </c>
    </row>
    <row r="44" spans="4:33" x14ac:dyDescent="0.25">
      <c r="D44" s="1">
        <f t="shared" si="21"/>
        <v>44604</v>
      </c>
      <c r="E44" s="7">
        <f t="shared" si="2"/>
        <v>0.5</v>
      </c>
      <c r="F44" s="2">
        <f t="shared" si="3"/>
        <v>2459623</v>
      </c>
      <c r="G44" s="3">
        <f t="shared" si="4"/>
        <v>0.22116358658453114</v>
      </c>
      <c r="H44">
        <f>MOD(280.46646+G44*(36000.76983 + G44*0.0003032),360)</f>
        <v>322.5258502375018</v>
      </c>
      <c r="I44">
        <f>357.52911+G44*(35999.05029 - 0.0001537*G44)</f>
        <v>8319.2081782553269</v>
      </c>
      <c r="J44">
        <f>0.016708634-G44*(0.000042037+0.0000001267*G44)</f>
        <v>1.6699330748991579E-2</v>
      </c>
      <c r="K44">
        <f>SIN(RADIANS(I44))*(1.914602-G44*(0.004817+0.000014*G44))+SIN(RADIANS(2*I44))*(0.019993-0.000101*G44)+SIN(RADIANS(3*I44))*0.000289</f>
        <v>1.2294424234410453</v>
      </c>
      <c r="L44">
        <f t="shared" si="5"/>
        <v>323.75529266094287</v>
      </c>
      <c r="M44">
        <f t="shared" si="6"/>
        <v>8320.4376206787674</v>
      </c>
      <c r="N44">
        <f t="shared" si="7"/>
        <v>0.98717508485678329</v>
      </c>
      <c r="O44">
        <f>L44-0.00569-0.00478*SIN(RADIANS(125.04-1934.136*G44))</f>
        <v>323.74558116156487</v>
      </c>
      <c r="P44">
        <f>23+(26+((21.448-G44*(46.815+G44*(0.00059-G44*0.001813))))/60)/60</f>
        <v>23.436415060402204</v>
      </c>
      <c r="Q44">
        <f>P44+0.00256*COS(RADIANS(125.04-1934.136*G44))</f>
        <v>23.437798844612107</v>
      </c>
      <c r="R44">
        <f t="shared" si="8"/>
        <v>-33.934325935221018</v>
      </c>
      <c r="S44">
        <f t="shared" si="9"/>
        <v>-13.604595977327914</v>
      </c>
      <c r="T44">
        <f t="shared" si="10"/>
        <v>4.302889399209147E-2</v>
      </c>
      <c r="U44">
        <f t="shared" si="11"/>
        <v>-14.225537039394212</v>
      </c>
      <c r="V44">
        <f t="shared" si="12"/>
        <v>76.896897974285864</v>
      </c>
      <c r="W44" s="7">
        <f t="shared" si="13"/>
        <v>0.47600612572180157</v>
      </c>
      <c r="X44" s="7">
        <f t="shared" si="14"/>
        <v>0.2624036313487853</v>
      </c>
      <c r="Y44" s="7">
        <f t="shared" si="15"/>
        <v>0.68960862009481794</v>
      </c>
      <c r="Z44">
        <f t="shared" si="16"/>
        <v>615.17518379428691</v>
      </c>
      <c r="AA44">
        <f>MOD(E44*1440+U44+4*$B$3-60*$B$4,1440)</f>
        <v>754.55117896060574</v>
      </c>
      <c r="AB44">
        <f t="shared" si="17"/>
        <v>8.6377947401514348</v>
      </c>
      <c r="AC44">
        <f t="shared" si="0"/>
        <v>59.830978993885701</v>
      </c>
      <c r="AD44">
        <f t="shared" si="18"/>
        <v>30.169021006114299</v>
      </c>
      <c r="AE44">
        <f t="shared" si="19"/>
        <v>2.7665270168333166E-2</v>
      </c>
      <c r="AF44">
        <f t="shared" si="20"/>
        <v>30.196686276282634</v>
      </c>
      <c r="AG44">
        <f t="shared" si="1"/>
        <v>189.72061899000528</v>
      </c>
    </row>
    <row r="45" spans="4:33" x14ac:dyDescent="0.25">
      <c r="D45" s="1">
        <f t="shared" si="21"/>
        <v>44605</v>
      </c>
      <c r="E45" s="7">
        <f t="shared" si="2"/>
        <v>0.5</v>
      </c>
      <c r="F45" s="2">
        <f t="shared" si="3"/>
        <v>2459624</v>
      </c>
      <c r="G45" s="3">
        <f t="shared" si="4"/>
        <v>0.22119096509240246</v>
      </c>
      <c r="H45">
        <f>MOD(280.46646+G45*(36000.76983 + G45*0.0003032),360)</f>
        <v>323.51149760133922</v>
      </c>
      <c r="I45">
        <f>357.52911+G45*(35999.05029 - 0.0001537*G45)</f>
        <v>8320.1937785351911</v>
      </c>
      <c r="J45">
        <f>0.016708634-G45*(0.000042037+0.0000001267*G45)</f>
        <v>1.6699329596546776E-2</v>
      </c>
      <c r="K45">
        <f>SIN(RADIANS(I45))*(1.914602-G45*(0.004817+0.000014*G45))+SIN(RADIANS(2*I45))*(0.019993-0.000101*G45)+SIN(RADIANS(3*I45))*0.000289</f>
        <v>1.2548867775525863</v>
      </c>
      <c r="L45">
        <f t="shared" si="5"/>
        <v>324.76638437889181</v>
      </c>
      <c r="M45">
        <f t="shared" si="6"/>
        <v>8321.4486653127442</v>
      </c>
      <c r="N45">
        <f t="shared" si="7"/>
        <v>0.98736335509899897</v>
      </c>
      <c r="O45">
        <f>L45-0.00569-0.00478*SIN(RADIANS(125.04-1934.136*G45))</f>
        <v>324.75667526920972</v>
      </c>
      <c r="P45">
        <f>23+(26+((21.448-G45*(46.815+G45*(0.00059-G45*0.001813))))/60)/60</f>
        <v>23.436414704367564</v>
      </c>
      <c r="Q45">
        <f>P45+0.00256*COS(RADIANS(125.04-1934.136*G45))</f>
        <v>23.437800478541391</v>
      </c>
      <c r="R45">
        <f t="shared" si="8"/>
        <v>-32.953697801431332</v>
      </c>
      <c r="S45">
        <f t="shared" si="9"/>
        <v>-13.269022826981123</v>
      </c>
      <c r="T45">
        <f t="shared" si="10"/>
        <v>4.3028900162118584E-2</v>
      </c>
      <c r="U45">
        <f t="shared" si="11"/>
        <v>-14.204930223104368</v>
      </c>
      <c r="V45">
        <f t="shared" si="12"/>
        <v>77.26827393337544</v>
      </c>
      <c r="W45" s="7">
        <f t="shared" si="13"/>
        <v>0.47599181543271141</v>
      </c>
      <c r="X45" s="7">
        <f t="shared" si="14"/>
        <v>0.26135772117333517</v>
      </c>
      <c r="Y45" s="7">
        <f t="shared" si="15"/>
        <v>0.69062590969208759</v>
      </c>
      <c r="Z45">
        <f t="shared" si="16"/>
        <v>618.14619146700352</v>
      </c>
      <c r="AA45">
        <f>MOD(E45*1440+U45+4*$B$3-60*$B$4,1440)</f>
        <v>754.57178577689558</v>
      </c>
      <c r="AB45">
        <f t="shared" si="17"/>
        <v>8.6429464442238952</v>
      </c>
      <c r="AC45">
        <f t="shared" si="0"/>
        <v>59.498502457570645</v>
      </c>
      <c r="AD45">
        <f t="shared" si="18"/>
        <v>30.501497542429355</v>
      </c>
      <c r="AE45">
        <f t="shared" si="19"/>
        <v>2.7301975665878792E-2</v>
      </c>
      <c r="AF45">
        <f t="shared" si="20"/>
        <v>30.528799518095234</v>
      </c>
      <c r="AG45">
        <f t="shared" si="1"/>
        <v>189.77363599660904</v>
      </c>
    </row>
    <row r="46" spans="4:33" x14ac:dyDescent="0.25">
      <c r="D46" s="1">
        <f t="shared" si="21"/>
        <v>44606</v>
      </c>
      <c r="E46" s="7">
        <f t="shared" si="2"/>
        <v>0.5</v>
      </c>
      <c r="F46" s="2">
        <f t="shared" si="3"/>
        <v>2459625</v>
      </c>
      <c r="G46" s="3">
        <f t="shared" si="4"/>
        <v>0.22121834360027379</v>
      </c>
      <c r="H46">
        <f>MOD(280.46646+G46*(36000.76983 + G46*0.0003032),360)</f>
        <v>324.49714496517663</v>
      </c>
      <c r="I46">
        <f>357.52911+G46*(35999.05029 - 0.0001537*G46)</f>
        <v>8321.1793788150517</v>
      </c>
      <c r="J46">
        <f>0.016708634-G46*(0.000042037+0.0000001267*G46)</f>
        <v>1.6699328444101786E-2</v>
      </c>
      <c r="K46">
        <f>SIN(RADIANS(I46))*(1.914602-G46*(0.004817+0.000014*G46))+SIN(RADIANS(2*I46))*(0.019993-0.000101*G46)+SIN(RADIANS(3*I46))*0.000289</f>
        <v>1.2799417403789397</v>
      </c>
      <c r="L46">
        <f t="shared" si="5"/>
        <v>325.77708670555558</v>
      </c>
      <c r="M46">
        <f t="shared" si="6"/>
        <v>8322.4593205554302</v>
      </c>
      <c r="N46">
        <f t="shared" si="7"/>
        <v>0.98755542451605716</v>
      </c>
      <c r="O46">
        <f>L46-0.00569-0.00478*SIN(RADIANS(125.04-1934.136*G46))</f>
        <v>325.76737998900245</v>
      </c>
      <c r="P46">
        <f>23+(26+((21.448-G46*(46.815+G46*(0.00059-G46*0.001813))))/60)/60</f>
        <v>23.436414348332924</v>
      </c>
      <c r="Q46">
        <f>P46+0.00256*COS(RADIANS(125.04-1934.136*G46))</f>
        <v>23.437802111286974</v>
      </c>
      <c r="R46">
        <f t="shared" si="8"/>
        <v>-31.976165793268049</v>
      </c>
      <c r="S46">
        <f t="shared" si="9"/>
        <v>-12.929842077154252</v>
      </c>
      <c r="T46">
        <f t="shared" si="10"/>
        <v>4.3028906327676295E-2</v>
      </c>
      <c r="U46">
        <f t="shared" si="11"/>
        <v>-14.171784408859788</v>
      </c>
      <c r="V46">
        <f t="shared" si="12"/>
        <v>77.642095607616142</v>
      </c>
      <c r="W46" s="7">
        <f t="shared" si="13"/>
        <v>0.47596879750615267</v>
      </c>
      <c r="X46" s="7">
        <f t="shared" si="14"/>
        <v>0.26029630970721895</v>
      </c>
      <c r="Y46" s="7">
        <f t="shared" si="15"/>
        <v>0.6916412853050864</v>
      </c>
      <c r="Z46">
        <f t="shared" si="16"/>
        <v>621.13676486092913</v>
      </c>
      <c r="AA46">
        <f>MOD(E46*1440+U46+4*$B$3-60*$B$4,1440)</f>
        <v>754.60493159114014</v>
      </c>
      <c r="AB46">
        <f t="shared" si="17"/>
        <v>8.6512328977850359</v>
      </c>
      <c r="AC46">
        <f t="shared" si="0"/>
        <v>59.162842442315721</v>
      </c>
      <c r="AD46">
        <f t="shared" si="18"/>
        <v>30.837157557684279</v>
      </c>
      <c r="AE46">
        <f t="shared" si="19"/>
        <v>2.6942291850259946E-2</v>
      </c>
      <c r="AF46">
        <f t="shared" si="20"/>
        <v>30.86409984953454</v>
      </c>
      <c r="AG46">
        <f t="shared" si="1"/>
        <v>189.83107803993985</v>
      </c>
    </row>
    <row r="47" spans="4:33" x14ac:dyDescent="0.25">
      <c r="D47" s="1">
        <f t="shared" si="21"/>
        <v>44607</v>
      </c>
      <c r="E47" s="7">
        <f t="shared" si="2"/>
        <v>0.5</v>
      </c>
      <c r="F47" s="2">
        <f t="shared" si="3"/>
        <v>2459626</v>
      </c>
      <c r="G47" s="3">
        <f t="shared" si="4"/>
        <v>0.22124572210814511</v>
      </c>
      <c r="H47">
        <f>MOD(280.46646+G47*(36000.76983 + G47*0.0003032),360)</f>
        <v>325.48279232901405</v>
      </c>
      <c r="I47">
        <f>357.52911+G47*(35999.05029 - 0.0001537*G47)</f>
        <v>8322.1649790949159</v>
      </c>
      <c r="J47">
        <f>0.016708634-G47*(0.000042037+0.0000001267*G47)</f>
        <v>1.6699327291656609E-2</v>
      </c>
      <c r="K47">
        <f>SIN(RADIANS(I47))*(1.914602-G47*(0.004817+0.000014*G47))+SIN(RADIANS(2*I47))*(0.019993-0.000101*G47)+SIN(RADIANS(3*I47))*0.000289</f>
        <v>1.304599825465893</v>
      </c>
      <c r="L47">
        <f t="shared" si="5"/>
        <v>326.78739215447996</v>
      </c>
      <c r="M47">
        <f t="shared" si="6"/>
        <v>8323.4695789203815</v>
      </c>
      <c r="N47">
        <f t="shared" si="7"/>
        <v>0.98775123188201885</v>
      </c>
      <c r="O47">
        <f>L47-0.00569-0.00478*SIN(RADIANS(125.04-1934.136*G47))</f>
        <v>326.77768783448681</v>
      </c>
      <c r="P47">
        <f>23+(26+((21.448-G47*(46.815+G47*(0.00059-G47*0.001813))))/60)/60</f>
        <v>23.436413992298284</v>
      </c>
      <c r="Q47">
        <f>P47+0.00256*COS(RADIANS(125.04-1934.136*G47))</f>
        <v>23.437803742847159</v>
      </c>
      <c r="R47">
        <f t="shared" si="8"/>
        <v>-31.001683610831709</v>
      </c>
      <c r="S47">
        <f t="shared" si="9"/>
        <v>-12.587169405125808</v>
      </c>
      <c r="T47">
        <f t="shared" si="10"/>
        <v>4.3028912488758182E-2</v>
      </c>
      <c r="U47">
        <f t="shared" si="11"/>
        <v>-14.126288904949666</v>
      </c>
      <c r="V47">
        <f t="shared" si="12"/>
        <v>78.018240344997011</v>
      </c>
      <c r="W47" s="7">
        <f t="shared" si="13"/>
        <v>0.47593720340621509</v>
      </c>
      <c r="X47" s="7">
        <f t="shared" si="14"/>
        <v>0.25921986911455669</v>
      </c>
      <c r="Y47" s="7">
        <f t="shared" si="15"/>
        <v>0.69265453769787344</v>
      </c>
      <c r="Z47">
        <f t="shared" si="16"/>
        <v>624.14592275997609</v>
      </c>
      <c r="AA47">
        <f>MOD(E47*1440+U47+4*$B$3-60*$B$4,1440)</f>
        <v>754.6504270950503</v>
      </c>
      <c r="AB47">
        <f t="shared" si="17"/>
        <v>8.662606773762576</v>
      </c>
      <c r="AC47">
        <f t="shared" si="0"/>
        <v>58.824115750521891</v>
      </c>
      <c r="AD47">
        <f t="shared" si="18"/>
        <v>31.175884249478109</v>
      </c>
      <c r="AE47">
        <f t="shared" si="19"/>
        <v>2.6586311522835811E-2</v>
      </c>
      <c r="AF47">
        <f t="shared" si="20"/>
        <v>31.202470561000943</v>
      </c>
      <c r="AG47">
        <f t="shared" si="1"/>
        <v>189.89294532003578</v>
      </c>
    </row>
    <row r="48" spans="4:33" x14ac:dyDescent="0.25">
      <c r="D48" s="1">
        <f t="shared" si="21"/>
        <v>44608</v>
      </c>
      <c r="E48" s="7">
        <f t="shared" si="2"/>
        <v>0.5</v>
      </c>
      <c r="F48" s="2">
        <f t="shared" si="3"/>
        <v>2459627</v>
      </c>
      <c r="G48" s="3">
        <f t="shared" si="4"/>
        <v>0.22127310061601643</v>
      </c>
      <c r="H48">
        <f>MOD(280.46646+G48*(36000.76983 + G48*0.0003032),360)</f>
        <v>326.46843969285146</v>
      </c>
      <c r="I48">
        <f>357.52911+G48*(35999.05029 - 0.0001537*G48)</f>
        <v>8323.1505793747801</v>
      </c>
      <c r="J48">
        <f>0.016708634-G48*(0.000042037+0.0000001267*G48)</f>
        <v>1.6699326139211237E-2</v>
      </c>
      <c r="K48">
        <f>SIN(RADIANS(I48))*(1.914602-G48*(0.004817+0.000014*G48))+SIN(RADIANS(2*I48))*(0.019993-0.000101*G48)+SIN(RADIANS(3*I48))*0.000289</f>
        <v>1.3288536861072173</v>
      </c>
      <c r="L48">
        <f t="shared" si="5"/>
        <v>327.79729337895867</v>
      </c>
      <c r="M48">
        <f t="shared" si="6"/>
        <v>8324.4794330608875</v>
      </c>
      <c r="N48">
        <f t="shared" si="7"/>
        <v>0.98795071485201225</v>
      </c>
      <c r="O48">
        <f>L48-0.00569-0.00478*SIN(RADIANS(125.04-1934.136*G48))</f>
        <v>327.78759145895441</v>
      </c>
      <c r="P48">
        <f>23+(26+((21.448-G48*(46.815+G48*(0.00059-G48*0.001813))))/60)/60</f>
        <v>23.436413636263644</v>
      </c>
      <c r="Q48">
        <f>P48+0.00256*COS(RADIANS(125.04-1934.136*G48))</f>
        <v>23.43780537322025</v>
      </c>
      <c r="R48">
        <f t="shared" si="8"/>
        <v>-30.030202273827051</v>
      </c>
      <c r="S48">
        <f t="shared" si="9"/>
        <v>-12.241120338983867</v>
      </c>
      <c r="T48">
        <f t="shared" si="10"/>
        <v>4.3028918645357864E-2</v>
      </c>
      <c r="U48">
        <f t="shared" si="11"/>
        <v>-14.068644844747849</v>
      </c>
      <c r="V48">
        <f t="shared" si="12"/>
        <v>78.396589502392359</v>
      </c>
      <c r="W48" s="7">
        <f t="shared" si="13"/>
        <v>0.47589717280885269</v>
      </c>
      <c r="X48" s="7">
        <f t="shared" si="14"/>
        <v>0.25812886863554058</v>
      </c>
      <c r="Y48" s="7">
        <f t="shared" si="15"/>
        <v>0.69366547698216485</v>
      </c>
      <c r="Z48">
        <f t="shared" si="16"/>
        <v>627.17271601913887</v>
      </c>
      <c r="AA48">
        <f>MOD(E48*1440+U48+4*$B$3-60*$B$4,1440)</f>
        <v>754.70807115525213</v>
      </c>
      <c r="AB48">
        <f t="shared" si="17"/>
        <v>8.677017788813032</v>
      </c>
      <c r="AC48">
        <f t="shared" si="0"/>
        <v>58.482439151595386</v>
      </c>
      <c r="AD48">
        <f t="shared" si="18"/>
        <v>31.517560848404614</v>
      </c>
      <c r="AE48">
        <f t="shared" si="19"/>
        <v>2.6234116845568187E-2</v>
      </c>
      <c r="AF48">
        <f t="shared" si="20"/>
        <v>31.543794965250182</v>
      </c>
      <c r="AG48">
        <f t="shared" si="1"/>
        <v>189.95923547508946</v>
      </c>
    </row>
    <row r="49" spans="4:33" x14ac:dyDescent="0.25">
      <c r="D49" s="1">
        <f t="shared" si="21"/>
        <v>44609</v>
      </c>
      <c r="E49" s="7">
        <f t="shared" si="2"/>
        <v>0.5</v>
      </c>
      <c r="F49" s="2">
        <f t="shared" si="3"/>
        <v>2459628</v>
      </c>
      <c r="G49" s="3">
        <f t="shared" si="4"/>
        <v>0.22130047912388776</v>
      </c>
      <c r="H49">
        <f>MOD(280.46646+G49*(36000.76983 + G49*0.0003032),360)</f>
        <v>327.4540870566907</v>
      </c>
      <c r="I49">
        <f>357.52911+G49*(35999.05029 - 0.0001537*G49)</f>
        <v>8324.1361796546407</v>
      </c>
      <c r="J49">
        <f>0.016708634-G49*(0.000042037+0.0000001267*G49)</f>
        <v>1.6699324986765678E-2</v>
      </c>
      <c r="K49">
        <f>SIN(RADIANS(I49))*(1.914602-G49*(0.004817+0.000014*G49))+SIN(RADIANS(2*I49))*(0.019993-0.000101*G49)+SIN(RADIANS(3*I49))*0.000289</f>
        <v>1.3526961175486714</v>
      </c>
      <c r="L49">
        <f t="shared" si="5"/>
        <v>328.80678317423934</v>
      </c>
      <c r="M49">
        <f t="shared" si="6"/>
        <v>8325.4888757721892</v>
      </c>
      <c r="N49">
        <f t="shared" si="7"/>
        <v>0.98815380998616131</v>
      </c>
      <c r="O49">
        <f>L49-0.00569-0.00478*SIN(RADIANS(125.04-1934.136*G49))</f>
        <v>328.79708365765083</v>
      </c>
      <c r="P49">
        <f>23+(26+((21.448-G49*(46.815+G49*(0.00059-G49*0.001813))))/60)/60</f>
        <v>23.436413280229004</v>
      </c>
      <c r="Q49">
        <f>P49+0.00256*COS(RADIANS(125.04-1934.136*G49))</f>
        <v>23.437807002404554</v>
      </c>
      <c r="R49">
        <f t="shared" si="8"/>
        <v>-29.061670233630881</v>
      </c>
      <c r="S49">
        <f t="shared" si="9"/>
        <v>-11.891810215450876</v>
      </c>
      <c r="T49">
        <f t="shared" si="10"/>
        <v>4.3028924797468927E-2</v>
      </c>
      <c r="U49">
        <f t="shared" si="11"/>
        <v>-13.999064676491491</v>
      </c>
      <c r="V49">
        <f t="shared" si="12"/>
        <v>78.777028385331676</v>
      </c>
      <c r="W49" s="7">
        <f t="shared" si="13"/>
        <v>0.47584885324756354</v>
      </c>
      <c r="X49" s="7">
        <f t="shared" si="14"/>
        <v>0.25702377439941998</v>
      </c>
      <c r="Y49" s="7">
        <f t="shared" si="15"/>
        <v>0.69467393209570705</v>
      </c>
      <c r="Z49">
        <f t="shared" si="16"/>
        <v>630.2162270826534</v>
      </c>
      <c r="AA49">
        <f>MOD(E49*1440+U49+4*$B$3-60*$B$4,1440)</f>
        <v>754.77765132350851</v>
      </c>
      <c r="AB49">
        <f t="shared" si="17"/>
        <v>8.6944128308771269</v>
      </c>
      <c r="AC49">
        <f t="shared" si="0"/>
        <v>58.137929328096924</v>
      </c>
      <c r="AD49">
        <f t="shared" si="18"/>
        <v>31.862070671903076</v>
      </c>
      <c r="AE49">
        <f t="shared" si="19"/>
        <v>2.5885779928189644E-2</v>
      </c>
      <c r="AF49">
        <f t="shared" si="20"/>
        <v>31.887956451831265</v>
      </c>
      <c r="AG49">
        <f t="shared" si="1"/>
        <v>190.0299435982748</v>
      </c>
    </row>
    <row r="50" spans="4:33" x14ac:dyDescent="0.25">
      <c r="D50" s="1">
        <f t="shared" si="21"/>
        <v>44610</v>
      </c>
      <c r="E50" s="7">
        <f t="shared" si="2"/>
        <v>0.5</v>
      </c>
      <c r="F50" s="2">
        <f t="shared" si="3"/>
        <v>2459629</v>
      </c>
      <c r="G50" s="3">
        <f t="shared" si="4"/>
        <v>0.22132785763175908</v>
      </c>
      <c r="H50">
        <f>MOD(280.46646+G50*(36000.76983 + G50*0.0003032),360)</f>
        <v>328.43973442052811</v>
      </c>
      <c r="I50">
        <f>357.52911+G50*(35999.05029 - 0.0001537*G50)</f>
        <v>8325.1217799345031</v>
      </c>
      <c r="J50">
        <f>0.016708634-G50*(0.000042037+0.0000001267*G50)</f>
        <v>1.6699323834319928E-2</v>
      </c>
      <c r="K50">
        <f>SIN(RADIANS(I50))*(1.914602-G50*(0.004817+0.000014*G50))+SIN(RADIANS(2*I50))*(0.019993-0.000101*G50)+SIN(RADIANS(3*I50))*0.000289</f>
        <v>1.3761200591209344</v>
      </c>
      <c r="L50">
        <f t="shared" si="5"/>
        <v>329.81585447964903</v>
      </c>
      <c r="M50">
        <f t="shared" si="6"/>
        <v>8326.4978999936247</v>
      </c>
      <c r="N50">
        <f t="shared" si="7"/>
        <v>0.98836045277383633</v>
      </c>
      <c r="O50">
        <f>L50-0.00569-0.00478*SIN(RADIANS(125.04-1934.136*G50))</f>
        <v>329.80615736990114</v>
      </c>
      <c r="P50">
        <f>23+(26+((21.448-G50*(46.815+G50*(0.00059-G50*0.001813))))/60)/60</f>
        <v>23.436412924194364</v>
      </c>
      <c r="Q50">
        <f>P50+0.00256*COS(RADIANS(125.04-1934.136*G50))</f>
        <v>23.437808630398369</v>
      </c>
      <c r="R50">
        <f t="shared" si="8"/>
        <v>-28.096033484320813</v>
      </c>
      <c r="S50">
        <f t="shared" si="9"/>
        <v>-11.539354140739539</v>
      </c>
      <c r="T50">
        <f t="shared" si="10"/>
        <v>4.3028930945084955E-2</v>
      </c>
      <c r="U50">
        <f t="shared" si="11"/>
        <v>-13.917771649754267</v>
      </c>
      <c r="V50">
        <f t="shared" si="12"/>
        <v>79.159446179490885</v>
      </c>
      <c r="W50" s="7">
        <f t="shared" si="13"/>
        <v>0.47579239975677384</v>
      </c>
      <c r="X50" s="7">
        <f t="shared" si="14"/>
        <v>0.25590504925818802</v>
      </c>
      <c r="Y50" s="7">
        <f t="shared" si="15"/>
        <v>0.69567975025535966</v>
      </c>
      <c r="Z50">
        <f t="shared" si="16"/>
        <v>633.27556943592708</v>
      </c>
      <c r="AA50">
        <f>MOD(E50*1440+U50+4*$B$3-60*$B$4,1440)</f>
        <v>754.85894435024568</v>
      </c>
      <c r="AB50">
        <f t="shared" si="17"/>
        <v>8.7147360875614197</v>
      </c>
      <c r="AC50">
        <f t="shared" si="0"/>
        <v>57.790702823551733</v>
      </c>
      <c r="AD50">
        <f t="shared" si="18"/>
        <v>32.209297176448267</v>
      </c>
      <c r="AE50">
        <f t="shared" si="19"/>
        <v>2.5541363401948264E-2</v>
      </c>
      <c r="AF50">
        <f t="shared" si="20"/>
        <v>32.234838539850216</v>
      </c>
      <c r="AG50">
        <f t="shared" si="1"/>
        <v>190.1050622563078</v>
      </c>
    </row>
    <row r="51" spans="4:33" x14ac:dyDescent="0.25">
      <c r="D51" s="1">
        <f t="shared" si="21"/>
        <v>44611</v>
      </c>
      <c r="E51" s="7">
        <f t="shared" si="2"/>
        <v>0.5</v>
      </c>
      <c r="F51" s="2">
        <f t="shared" si="3"/>
        <v>2459630</v>
      </c>
      <c r="G51" s="3">
        <f t="shared" si="4"/>
        <v>0.2213552361396304</v>
      </c>
      <c r="H51">
        <f>MOD(280.46646+G51*(36000.76983 + G51*0.0003032),360)</f>
        <v>329.42538178436735</v>
      </c>
      <c r="I51">
        <f>357.52911+G51*(35999.05029 - 0.0001537*G51)</f>
        <v>8326.1073802143655</v>
      </c>
      <c r="J51">
        <f>0.016708634-G51*(0.000042037+0.0000001267*G51)</f>
        <v>1.6699322681873987E-2</v>
      </c>
      <c r="K51">
        <f>SIN(RADIANS(I51))*(1.914602-G51*(0.004817+0.000014*G51))+SIN(RADIANS(2*I51))*(0.019993-0.000101*G51)+SIN(RADIANS(3*I51))*0.000289</f>
        <v>1.3991185963011981</v>
      </c>
      <c r="L51">
        <f t="shared" si="5"/>
        <v>330.82450038066855</v>
      </c>
      <c r="M51">
        <f t="shared" si="6"/>
        <v>8327.506498810666</v>
      </c>
      <c r="N51">
        <f t="shared" si="7"/>
        <v>0.98857057765820311</v>
      </c>
      <c r="O51">
        <f>L51-0.00569-0.00478*SIN(RADIANS(125.04-1934.136*G51))</f>
        <v>330.81480568118411</v>
      </c>
      <c r="P51">
        <f>23+(26+((21.448-G51*(46.815+G51*(0.00059-G51*0.001813))))/60)/60</f>
        <v>23.436412568159724</v>
      </c>
      <c r="Q51">
        <f>P51+0.00256*COS(RADIANS(125.04-1934.136*G51))</f>
        <v>23.437810257200002</v>
      </c>
      <c r="R51">
        <f t="shared" si="8"/>
        <v>-27.133235672436378</v>
      </c>
      <c r="S51">
        <f t="shared" si="9"/>
        <v>-11.183866954357384</v>
      </c>
      <c r="T51">
        <f t="shared" si="10"/>
        <v>4.3028937088199562E-2</v>
      </c>
      <c r="U51">
        <f t="shared" si="11"/>
        <v>-13.824999300223098</v>
      </c>
      <c r="V51">
        <f t="shared" si="12"/>
        <v>79.543735874668201</v>
      </c>
      <c r="W51" s="7">
        <f t="shared" si="13"/>
        <v>0.47572797451404386</v>
      </c>
      <c r="X51" s="7">
        <f t="shared" si="14"/>
        <v>0.25477315263996553</v>
      </c>
      <c r="Y51" s="7">
        <f t="shared" si="15"/>
        <v>0.69668279638812214</v>
      </c>
      <c r="Z51">
        <f t="shared" si="16"/>
        <v>636.34988699734561</v>
      </c>
      <c r="AA51">
        <f>MOD(E51*1440+U51+4*$B$3-60*$B$4,1440)</f>
        <v>754.95171669977685</v>
      </c>
      <c r="AB51">
        <f t="shared" si="17"/>
        <v>8.7379291749442132</v>
      </c>
      <c r="AC51">
        <f t="shared" si="0"/>
        <v>57.440875991915711</v>
      </c>
      <c r="AD51">
        <f t="shared" si="18"/>
        <v>32.559124008084289</v>
      </c>
      <c r="AE51">
        <f t="shared" si="19"/>
        <v>2.5200920978351995E-2</v>
      </c>
      <c r="AF51">
        <f t="shared" si="20"/>
        <v>32.584324929062639</v>
      </c>
      <c r="AG51">
        <f t="shared" si="1"/>
        <v>190.18458150950838</v>
      </c>
    </row>
    <row r="52" spans="4:33" x14ac:dyDescent="0.25">
      <c r="D52" s="1">
        <f t="shared" si="21"/>
        <v>44612</v>
      </c>
      <c r="E52" s="7">
        <f t="shared" si="2"/>
        <v>0.5</v>
      </c>
      <c r="F52" s="2">
        <f t="shared" si="3"/>
        <v>2459631</v>
      </c>
      <c r="G52" s="3">
        <f t="shared" si="4"/>
        <v>0.22138261464750172</v>
      </c>
      <c r="H52">
        <f>MOD(280.46646+G52*(36000.76983 + G52*0.0003032),360)</f>
        <v>330.4110291482084</v>
      </c>
      <c r="I52">
        <f>357.52911+G52*(35999.05029 - 0.0001537*G52)</f>
        <v>8327.092980494228</v>
      </c>
      <c r="J52">
        <f>0.016708634-G52*(0.000042037+0.0000001267*G52)</f>
        <v>1.6699321529427859E-2</v>
      </c>
      <c r="K52">
        <f>SIN(RADIANS(I52))*(1.914602-G52*(0.004817+0.000014*G52))+SIN(RADIANS(2*I52))*(0.019993-0.000101*G52)+SIN(RADIANS(3*I52))*0.000289</f>
        <v>1.4216849627036576</v>
      </c>
      <c r="L52">
        <f t="shared" si="5"/>
        <v>331.83271411091204</v>
      </c>
      <c r="M52">
        <f t="shared" si="6"/>
        <v>8328.5146654569307</v>
      </c>
      <c r="N52">
        <f t="shared" si="7"/>
        <v>0.9887841180610768</v>
      </c>
      <c r="O52">
        <f>L52-0.00569-0.00478*SIN(RADIANS(125.04-1934.136*G52))</f>
        <v>331.82302182511171</v>
      </c>
      <c r="P52">
        <f>23+(26+((21.448-G52*(46.815+G52*(0.00059-G52*0.001813))))/60)/60</f>
        <v>23.436412212125084</v>
      </c>
      <c r="Q52">
        <f>P52+0.00256*COS(RADIANS(125.04-1934.136*G52))</f>
        <v>23.437811882807761</v>
      </c>
      <c r="R52">
        <f t="shared" si="8"/>
        <v>-26.173218205334344</v>
      </c>
      <c r="S52">
        <f t="shared" si="9"/>
        <v>-10.825463195797605</v>
      </c>
      <c r="T52">
        <f t="shared" si="10"/>
        <v>4.3028943226806331E-2</v>
      </c>
      <c r="U52">
        <f t="shared" si="11"/>
        <v>-13.720990934349235</v>
      </c>
      <c r="V52">
        <f t="shared" si="12"/>
        <v>79.929794181943919</v>
      </c>
      <c r="W52" s="7">
        <f t="shared" si="13"/>
        <v>0.475655746482187</v>
      </c>
      <c r="X52" s="7">
        <f t="shared" si="14"/>
        <v>0.25362854042123167</v>
      </c>
      <c r="Y52" s="7">
        <f t="shared" si="15"/>
        <v>0.69768295254314239</v>
      </c>
      <c r="Z52">
        <f t="shared" si="16"/>
        <v>639.43835345555135</v>
      </c>
      <c r="AA52">
        <f>MOD(E52*1440+U52+4*$B$3-60*$B$4,1440)</f>
        <v>755.05572506565068</v>
      </c>
      <c r="AB52">
        <f t="shared" si="17"/>
        <v>8.7639312664126692</v>
      </c>
      <c r="AC52">
        <f t="shared" si="0"/>
        <v>57.088564948714257</v>
      </c>
      <c r="AD52">
        <f t="shared" si="18"/>
        <v>32.911435051285743</v>
      </c>
      <c r="AE52">
        <f t="shared" si="19"/>
        <v>2.4864497991636467E-2</v>
      </c>
      <c r="AF52">
        <f t="shared" si="20"/>
        <v>32.936299549277379</v>
      </c>
      <c r="AG52">
        <f t="shared" si="1"/>
        <v>190.26848893311171</v>
      </c>
    </row>
    <row r="53" spans="4:33" x14ac:dyDescent="0.25">
      <c r="D53" s="1">
        <f t="shared" si="21"/>
        <v>44613</v>
      </c>
      <c r="E53" s="7">
        <f t="shared" si="2"/>
        <v>0.5</v>
      </c>
      <c r="F53" s="2">
        <f t="shared" si="3"/>
        <v>2459632</v>
      </c>
      <c r="G53" s="3">
        <f t="shared" si="4"/>
        <v>0.22140999315537302</v>
      </c>
      <c r="H53">
        <f>MOD(280.46646+G53*(36000.76983 + G53*0.0003032),360)</f>
        <v>331.39667651204581</v>
      </c>
      <c r="I53">
        <f>357.52911+G53*(35999.05029 - 0.0001537*G53)</f>
        <v>8328.0785807740886</v>
      </c>
      <c r="J53">
        <f>0.016708634-G53*(0.000042037+0.0000001267*G53)</f>
        <v>1.669932037698154E-2</v>
      </c>
      <c r="K53">
        <f>SIN(RADIANS(I53))*(1.914602-G53*(0.004817+0.000014*G53))+SIN(RADIANS(2*I53))*(0.019993-0.000101*G53)+SIN(RADIANS(3*I53))*0.000289</f>
        <v>1.4438125419972805</v>
      </c>
      <c r="L53">
        <f t="shared" si="5"/>
        <v>332.84048905404308</v>
      </c>
      <c r="M53">
        <f t="shared" si="6"/>
        <v>8329.5223933160851</v>
      </c>
      <c r="N53">
        <f t="shared" si="7"/>
        <v>0.98900100640804089</v>
      </c>
      <c r="O53">
        <f>L53-0.00569-0.00478*SIN(RADIANS(125.04-1934.136*G53))</f>
        <v>332.83079918534554</v>
      </c>
      <c r="P53">
        <f>23+(26+((21.448-G53*(46.815+G53*(0.00059-G53*0.001813))))/60)/60</f>
        <v>23.436411856090448</v>
      </c>
      <c r="Q53">
        <f>P53+0.00256*COS(RADIANS(125.04-1934.136*G53))</f>
        <v>23.437813507219957</v>
      </c>
      <c r="R53">
        <f t="shared" si="8"/>
        <v>-25.215920357951067</v>
      </c>
      <c r="S53">
        <f t="shared" si="9"/>
        <v>-10.464257074024438</v>
      </c>
      <c r="T53">
        <f t="shared" si="10"/>
        <v>4.3028949360898905E-2</v>
      </c>
      <c r="U53">
        <f t="shared" si="11"/>
        <v>-13.605999115366901</v>
      </c>
      <c r="V53">
        <f t="shared" si="12"/>
        <v>80.317521444713506</v>
      </c>
      <c r="W53" s="7">
        <f t="shared" si="13"/>
        <v>0.47557589105233816</v>
      </c>
      <c r="X53" s="7">
        <f t="shared" si="14"/>
        <v>0.25247166481702288</v>
      </c>
      <c r="Y53" s="7">
        <f t="shared" si="15"/>
        <v>0.69868011728765345</v>
      </c>
      <c r="Z53">
        <f t="shared" si="16"/>
        <v>642.54017155770805</v>
      </c>
      <c r="AA53">
        <f>MOD(E53*1440+U53+4*$B$3-60*$B$4,1440)</f>
        <v>755.17071688463307</v>
      </c>
      <c r="AB53">
        <f t="shared" si="17"/>
        <v>8.7926792211582665</v>
      </c>
      <c r="AC53">
        <f t="shared" si="0"/>
        <v>56.733885523843547</v>
      </c>
      <c r="AD53">
        <f t="shared" si="18"/>
        <v>33.266114476156453</v>
      </c>
      <c r="AE53">
        <f t="shared" si="19"/>
        <v>2.4532131923908101E-2</v>
      </c>
      <c r="AF53">
        <f t="shared" si="20"/>
        <v>33.290646608080358</v>
      </c>
      <c r="AG53">
        <f t="shared" si="1"/>
        <v>190.35676963957573</v>
      </c>
    </row>
    <row r="54" spans="4:33" x14ac:dyDescent="0.25">
      <c r="D54" s="1">
        <f t="shared" si="21"/>
        <v>44614</v>
      </c>
      <c r="E54" s="7">
        <f t="shared" si="2"/>
        <v>0.5</v>
      </c>
      <c r="F54" s="2">
        <f t="shared" si="3"/>
        <v>2459633</v>
      </c>
      <c r="G54" s="3">
        <f t="shared" si="4"/>
        <v>0.22143737166324434</v>
      </c>
      <c r="H54">
        <f>MOD(280.46646+G54*(36000.76983 + G54*0.0003032),360)</f>
        <v>332.38232387588687</v>
      </c>
      <c r="I54">
        <f>357.52911+G54*(35999.05029 - 0.0001537*G54)</f>
        <v>8329.064181053951</v>
      </c>
      <c r="J54">
        <f>0.016708634-G54*(0.000042037+0.0000001267*G54)</f>
        <v>1.669931922453503E-2</v>
      </c>
      <c r="K54">
        <f>SIN(RADIANS(I54))*(1.914602-G54*(0.004817+0.000014*G54))+SIN(RADIANS(2*I54))*(0.019993-0.000101*G54)+SIN(RADIANS(3*I54))*0.000289</f>
        <v>1.4654948697519274</v>
      </c>
      <c r="L54">
        <f t="shared" si="5"/>
        <v>333.84781874563879</v>
      </c>
      <c r="M54">
        <f t="shared" si="6"/>
        <v>8330.5296759237026</v>
      </c>
      <c r="N54">
        <f t="shared" si="7"/>
        <v>0.98922117415384248</v>
      </c>
      <c r="O54">
        <f>L54-0.00569-0.00478*SIN(RADIANS(125.04-1934.136*G54))</f>
        <v>333.83813129746068</v>
      </c>
      <c r="P54">
        <f>23+(26+((21.448-G54*(46.815+G54*(0.00059-G54*0.001813))))/60)/60</f>
        <v>23.436411500055808</v>
      </c>
      <c r="Q54">
        <f>P54+0.00256*COS(RADIANS(125.04-1934.136*G54))</f>
        <v>23.437815130434888</v>
      </c>
      <c r="R54">
        <f t="shared" si="8"/>
        <v>-24.261279377824643</v>
      </c>
      <c r="S54">
        <f t="shared" si="9"/>
        <v>-10.100362439664346</v>
      </c>
      <c r="T54">
        <f t="shared" si="10"/>
        <v>4.3028955490470845E-2</v>
      </c>
      <c r="U54">
        <f t="shared" si="11"/>
        <v>-13.4802851521222</v>
      </c>
      <c r="V54">
        <f t="shared" si="12"/>
        <v>80.706821544237059</v>
      </c>
      <c r="W54" s="7">
        <f t="shared" si="13"/>
        <v>0.47548858968897378</v>
      </c>
      <c r="X54" s="7">
        <f t="shared" si="14"/>
        <v>0.25130297428831527</v>
      </c>
      <c r="Y54" s="7">
        <f t="shared" si="15"/>
        <v>0.69967420508963218</v>
      </c>
      <c r="Z54">
        <f t="shared" si="16"/>
        <v>645.65457235389647</v>
      </c>
      <c r="AA54">
        <f>MOD(E54*1440+U54+4*$B$3-60*$B$4,1440)</f>
        <v>755.29643084787779</v>
      </c>
      <c r="AB54">
        <f t="shared" si="17"/>
        <v>8.8241077119694467</v>
      </c>
      <c r="AC54">
        <f t="shared" si="0"/>
        <v>56.376953216026884</v>
      </c>
      <c r="AD54">
        <f t="shared" si="18"/>
        <v>33.623046783973116</v>
      </c>
      <c r="AE54">
        <f t="shared" si="19"/>
        <v>2.4203852912150322E-2</v>
      </c>
      <c r="AF54">
        <f t="shared" si="20"/>
        <v>33.647250636885268</v>
      </c>
      <c r="AG54">
        <f t="shared" si="1"/>
        <v>190.44940630162151</v>
      </c>
    </row>
    <row r="55" spans="4:33" x14ac:dyDescent="0.25">
      <c r="D55" s="1">
        <f t="shared" si="21"/>
        <v>44615</v>
      </c>
      <c r="E55" s="7">
        <f t="shared" si="2"/>
        <v>0.5</v>
      </c>
      <c r="F55" s="2">
        <f t="shared" si="3"/>
        <v>2459634</v>
      </c>
      <c r="G55" s="3">
        <f t="shared" si="4"/>
        <v>0.22146475017111567</v>
      </c>
      <c r="H55">
        <f>MOD(280.46646+G55*(36000.76983 + G55*0.0003032),360)</f>
        <v>333.36797123972792</v>
      </c>
      <c r="I55">
        <f>357.52911+G55*(35999.05029 - 0.0001537*G55)</f>
        <v>8330.0497813338097</v>
      </c>
      <c r="J55">
        <f>0.016708634-G55*(0.000042037+0.0000001267*G55)</f>
        <v>1.669931807208833E-2</v>
      </c>
      <c r="K55">
        <f>SIN(RADIANS(I55))*(1.914602-G55*(0.004817+0.000014*G55))+SIN(RADIANS(2*I55))*(0.019993-0.000101*G55)+SIN(RADIANS(3*I55))*0.000289</f>
        <v>1.4867256352107361</v>
      </c>
      <c r="L55">
        <f t="shared" si="5"/>
        <v>334.85469687493867</v>
      </c>
      <c r="M55">
        <f t="shared" si="6"/>
        <v>8331.5365069690197</v>
      </c>
      <c r="N55">
        <f t="shared" si="7"/>
        <v>0.98944455180802438</v>
      </c>
      <c r="O55">
        <f>L55-0.00569-0.00478*SIN(RADIANS(125.04-1934.136*G55))</f>
        <v>334.84501185069445</v>
      </c>
      <c r="P55">
        <f>23+(26+((21.448-G55*(46.815+G55*(0.00059-G55*0.001813))))/60)/60</f>
        <v>23.436411144021172</v>
      </c>
      <c r="Q55">
        <f>P55+0.00256*COS(RADIANS(125.04-1934.136*G55))</f>
        <v>23.437816752450875</v>
      </c>
      <c r="R55">
        <f t="shared" si="8"/>
        <v>-23.309230588318307</v>
      </c>
      <c r="S55">
        <f t="shared" si="9"/>
        <v>-9.7338927598378717</v>
      </c>
      <c r="T55">
        <f t="shared" si="10"/>
        <v>4.3028961615515823E-2</v>
      </c>
      <c r="U55">
        <f t="shared" si="11"/>
        <v>-13.344118592089124</v>
      </c>
      <c r="V55">
        <f t="shared" si="12"/>
        <v>81.097601800282376</v>
      </c>
      <c r="W55" s="7">
        <f t="shared" si="13"/>
        <v>0.47539402957783966</v>
      </c>
      <c r="X55" s="7">
        <f t="shared" si="14"/>
        <v>0.25012291346594417</v>
      </c>
      <c r="Y55" s="7">
        <f t="shared" si="15"/>
        <v>0.70066514568973515</v>
      </c>
      <c r="Z55">
        <f t="shared" si="16"/>
        <v>648.78081440225901</v>
      </c>
      <c r="AA55">
        <f>MOD(E55*1440+U55+4*$B$3-60*$B$4,1440)</f>
        <v>755.43259740791086</v>
      </c>
      <c r="AB55">
        <f t="shared" si="17"/>
        <v>8.8581493519777155</v>
      </c>
      <c r="AC55">
        <f t="shared" si="0"/>
        <v>56.017883148942921</v>
      </c>
      <c r="AD55">
        <f t="shared" si="18"/>
        <v>33.982116851057079</v>
      </c>
      <c r="AE55">
        <f t="shared" si="19"/>
        <v>2.3879684236512069E-2</v>
      </c>
      <c r="AF55">
        <f t="shared" si="20"/>
        <v>34.00599653529359</v>
      </c>
      <c r="AG55">
        <f t="shared" si="1"/>
        <v>190.54637917573086</v>
      </c>
    </row>
    <row r="56" spans="4:33" x14ac:dyDescent="0.25">
      <c r="D56" s="1">
        <f t="shared" si="21"/>
        <v>44616</v>
      </c>
      <c r="E56" s="7">
        <f t="shared" si="2"/>
        <v>0.5</v>
      </c>
      <c r="F56" s="2">
        <f t="shared" si="3"/>
        <v>2459635</v>
      </c>
      <c r="G56" s="3">
        <f t="shared" si="4"/>
        <v>0.22149212867898699</v>
      </c>
      <c r="H56">
        <f>MOD(280.46646+G56*(36000.76983 + G56*0.0003032),360)</f>
        <v>334.35361860356898</v>
      </c>
      <c r="I56">
        <f>357.52911+G56*(35999.05029 - 0.0001537*G56)</f>
        <v>8331.0353816136721</v>
      </c>
      <c r="J56">
        <f>0.016708634-G56*(0.000042037+0.0000001267*G56)</f>
        <v>1.6699316919641442E-2</v>
      </c>
      <c r="K56">
        <f>SIN(RADIANS(I56))*(1.914602-G56*(0.004817+0.000014*G56))+SIN(RADIANS(2*I56))*(0.019993-0.000101*G56)+SIN(RADIANS(3*I56))*0.000289</f>
        <v>1.5074986829905985</v>
      </c>
      <c r="L56">
        <f t="shared" si="5"/>
        <v>335.86111728655959</v>
      </c>
      <c r="M56">
        <f t="shared" si="6"/>
        <v>8332.5428802966635</v>
      </c>
      <c r="N56">
        <f t="shared" si="7"/>
        <v>0.98967106896080603</v>
      </c>
      <c r="O56">
        <f>L56-0.00569-0.00478*SIN(RADIANS(125.04-1934.136*G56))</f>
        <v>335.8514346896618</v>
      </c>
      <c r="P56">
        <f>23+(26+((21.448-G56*(46.815+G56*(0.00059-G56*0.001813))))/60)/60</f>
        <v>23.436410787986532</v>
      </c>
      <c r="Q56">
        <f>P56+0.00256*COS(RADIANS(125.04-1934.136*G56))</f>
        <v>23.437818373266218</v>
      </c>
      <c r="R56">
        <f t="shared" si="8"/>
        <v>-22.359707489869585</v>
      </c>
      <c r="S56">
        <f t="shared" si="9"/>
        <v>-9.3649610955132072</v>
      </c>
      <c r="T56">
        <f t="shared" si="10"/>
        <v>4.3028967736027386E-2</v>
      </c>
      <c r="U56">
        <f t="shared" si="11"/>
        <v>-13.197776719862532</v>
      </c>
      <c r="V56">
        <f t="shared" si="12"/>
        <v>81.489772867454548</v>
      </c>
      <c r="W56" s="7">
        <f t="shared" si="13"/>
        <v>0.47529240327768235</v>
      </c>
      <c r="X56" s="7">
        <f t="shared" si="14"/>
        <v>0.24893192309030859</v>
      </c>
      <c r="Y56" s="7">
        <f t="shared" si="15"/>
        <v>0.70165288346505605</v>
      </c>
      <c r="Z56">
        <f t="shared" si="16"/>
        <v>651.91818293963638</v>
      </c>
      <c r="AA56">
        <f>MOD(E56*1440+U56+4*$B$3-60*$B$4,1440)</f>
        <v>755.57893928013743</v>
      </c>
      <c r="AB56">
        <f t="shared" si="17"/>
        <v>8.8947348200343583</v>
      </c>
      <c r="AC56">
        <f t="shared" si="0"/>
        <v>55.656790028988382</v>
      </c>
      <c r="AD56">
        <f t="shared" si="18"/>
        <v>34.343209971011618</v>
      </c>
      <c r="AE56">
        <f t="shared" si="19"/>
        <v>2.3559642789434874E-2</v>
      </c>
      <c r="AF56">
        <f t="shared" si="20"/>
        <v>34.366769613801054</v>
      </c>
      <c r="AG56">
        <f t="shared" si="1"/>
        <v>190.64766612583358</v>
      </c>
    </row>
    <row r="57" spans="4:33" x14ac:dyDescent="0.25">
      <c r="D57" s="1">
        <f t="shared" si="21"/>
        <v>44617</v>
      </c>
      <c r="E57" s="7">
        <f t="shared" si="2"/>
        <v>0.5</v>
      </c>
      <c r="F57" s="2">
        <f t="shared" si="3"/>
        <v>2459636</v>
      </c>
      <c r="G57" s="3">
        <f t="shared" si="4"/>
        <v>0.22151950718685831</v>
      </c>
      <c r="H57">
        <f>MOD(280.46646+G57*(36000.76983 + G57*0.0003032),360)</f>
        <v>335.33926596741003</v>
      </c>
      <c r="I57">
        <f>357.52911+G57*(35999.05029 - 0.0001537*G57)</f>
        <v>8332.0209818935327</v>
      </c>
      <c r="J57">
        <f>0.016708634-G57*(0.000042037+0.0000001267*G57)</f>
        <v>1.6699315767194363E-2</v>
      </c>
      <c r="K57">
        <f>SIN(RADIANS(I57))*(1.914602-G57*(0.004817+0.000014*G57))+SIN(RADIANS(2*I57))*(0.019993-0.000101*G57)+SIN(RADIANS(3*I57))*0.000289</f>
        <v>1.5278080147085258</v>
      </c>
      <c r="L57">
        <f t="shared" si="5"/>
        <v>336.86707398211854</v>
      </c>
      <c r="M57">
        <f t="shared" si="6"/>
        <v>8333.5487899082418</v>
      </c>
      <c r="N57">
        <f t="shared" si="7"/>
        <v>0.9899006543091694</v>
      </c>
      <c r="O57">
        <f>L57-0.00569-0.00478*SIN(RADIANS(125.04-1934.136*G57))</f>
        <v>336.8573938159775</v>
      </c>
      <c r="P57">
        <f>23+(26+((21.448-G57*(46.815+G57*(0.00059-G57*0.001813))))/60)/60</f>
        <v>23.436410431951895</v>
      </c>
      <c r="Q57">
        <f>P57+0.00256*COS(RADIANS(125.04-1934.136*G57))</f>
        <v>23.437819992879234</v>
      </c>
      <c r="R57">
        <f t="shared" si="8"/>
        <v>-21.412641859240839</v>
      </c>
      <c r="S57">
        <f t="shared" si="9"/>
        <v>-8.9936800813111439</v>
      </c>
      <c r="T57">
        <f t="shared" si="10"/>
        <v>4.3028973851999226E-2</v>
      </c>
      <c r="U57">
        <f t="shared" si="11"/>
        <v>-13.041544062351798</v>
      </c>
      <c r="V57">
        <f t="shared" si="12"/>
        <v>81.883248627713385</v>
      </c>
      <c r="W57" s="7">
        <f t="shared" si="13"/>
        <v>0.47518390837663321</v>
      </c>
      <c r="X57" s="7">
        <f t="shared" si="14"/>
        <v>0.24773043996631827</v>
      </c>
      <c r="Y57" s="7">
        <f t="shared" si="15"/>
        <v>0.70263737678694815</v>
      </c>
      <c r="Z57">
        <f t="shared" si="16"/>
        <v>655.06598902170708</v>
      </c>
      <c r="AA57">
        <f>MOD(E57*1440+U57+4*$B$3-60*$B$4,1440)</f>
        <v>755.73517193764815</v>
      </c>
      <c r="AB57">
        <f t="shared" si="17"/>
        <v>8.9337929844120367</v>
      </c>
      <c r="AC57">
        <f t="shared" si="0"/>
        <v>55.293788104685774</v>
      </c>
      <c r="AD57">
        <f t="shared" si="18"/>
        <v>34.706211895314226</v>
      </c>
      <c r="AE57">
        <f t="shared" si="19"/>
        <v>2.3243739525387708E-2</v>
      </c>
      <c r="AF57">
        <f t="shared" si="20"/>
        <v>34.729455634839617</v>
      </c>
      <c r="AG57">
        <f t="shared" si="1"/>
        <v>190.75324264690613</v>
      </c>
    </row>
    <row r="58" spans="4:33" x14ac:dyDescent="0.25">
      <c r="D58" s="1">
        <f t="shared" si="21"/>
        <v>44618</v>
      </c>
      <c r="E58" s="7">
        <f t="shared" si="2"/>
        <v>0.5</v>
      </c>
      <c r="F58" s="2">
        <f t="shared" si="3"/>
        <v>2459637</v>
      </c>
      <c r="G58" s="3">
        <f t="shared" si="4"/>
        <v>0.22154688569472963</v>
      </c>
      <c r="H58">
        <f>MOD(280.46646+G58*(36000.76983 + G58*0.0003032),360)</f>
        <v>336.3249133312529</v>
      </c>
      <c r="I58">
        <f>357.52911+G58*(35999.05029 - 0.0001537*G58)</f>
        <v>8333.0065821733933</v>
      </c>
      <c r="J58">
        <f>0.016708634-G58*(0.000042037+0.0000001267*G58)</f>
        <v>1.6699314614747093E-2</v>
      </c>
      <c r="K58">
        <f>SIN(RADIANS(I58))*(1.914602-G58*(0.004817+0.000014*G58))+SIN(RADIANS(2*I58))*(0.019993-0.000101*G58)+SIN(RADIANS(3*I58))*0.000289</f>
        <v>1.5476477905352359</v>
      </c>
      <c r="L58">
        <f t="shared" si="5"/>
        <v>337.87256112178812</v>
      </c>
      <c r="M58">
        <f t="shared" si="6"/>
        <v>8334.5542299639292</v>
      </c>
      <c r="N58">
        <f t="shared" si="7"/>
        <v>0.9901332356831638</v>
      </c>
      <c r="O58">
        <f>L58-0.00569-0.00478*SIN(RADIANS(125.04-1934.136*G58))</f>
        <v>337.86288338981217</v>
      </c>
      <c r="P58">
        <f>23+(26+((21.448-G58*(46.815+G58*(0.00059-G58*0.001813))))/60)/60</f>
        <v>23.436410075917259</v>
      </c>
      <c r="Q58">
        <f>P58+0.00256*COS(RADIANS(125.04-1934.136*G58))</f>
        <v>23.437821611288239</v>
      </c>
      <c r="R58">
        <f t="shared" si="8"/>
        <v>-20.467963846681581</v>
      </c>
      <c r="S58">
        <f t="shared" si="9"/>
        <v>-8.6201619076582183</v>
      </c>
      <c r="T58">
        <f t="shared" si="10"/>
        <v>4.3028979963424946E-2</v>
      </c>
      <c r="U58">
        <f t="shared" si="11"/>
        <v>-12.875711901813894</v>
      </c>
      <c r="V58">
        <f t="shared" si="12"/>
        <v>82.277946079576338</v>
      </c>
      <c r="W58" s="7">
        <f t="shared" si="13"/>
        <v>0.47506874715403746</v>
      </c>
      <c r="X58" s="7">
        <f t="shared" si="14"/>
        <v>0.24651889693299209</v>
      </c>
      <c r="Y58" s="7">
        <f t="shared" si="15"/>
        <v>0.70361859737508281</v>
      </c>
      <c r="Z58">
        <f t="shared" si="16"/>
        <v>658.22356863661071</v>
      </c>
      <c r="AA58">
        <f>MOD(E58*1440+U58+4*$B$3-60*$B$4,1440)</f>
        <v>755.90100409818604</v>
      </c>
      <c r="AB58">
        <f t="shared" si="17"/>
        <v>8.9752510245465089</v>
      </c>
      <c r="AC58">
        <f t="shared" si="0"/>
        <v>54.928991127711996</v>
      </c>
      <c r="AD58">
        <f t="shared" si="18"/>
        <v>35.071008872288004</v>
      </c>
      <c r="AE58">
        <f t="shared" si="19"/>
        <v>2.2931979891094727E-2</v>
      </c>
      <c r="AF58">
        <f t="shared" si="20"/>
        <v>35.093940852179102</v>
      </c>
      <c r="AG58">
        <f t="shared" si="1"/>
        <v>190.86308188820223</v>
      </c>
    </row>
    <row r="59" spans="4:33" x14ac:dyDescent="0.25">
      <c r="D59" s="1">
        <f t="shared" si="21"/>
        <v>44619</v>
      </c>
      <c r="E59" s="7">
        <f t="shared" si="2"/>
        <v>0.5</v>
      </c>
      <c r="F59" s="2">
        <f t="shared" si="3"/>
        <v>2459638</v>
      </c>
      <c r="G59" s="3">
        <f t="shared" si="4"/>
        <v>0.22157426420260096</v>
      </c>
      <c r="H59">
        <f>MOD(280.46646+G59*(36000.76983 + G59*0.0003032),360)</f>
        <v>337.31056069509577</v>
      </c>
      <c r="I59">
        <f>357.52911+G59*(35999.05029 - 0.0001537*G59)</f>
        <v>8333.9921824532539</v>
      </c>
      <c r="J59">
        <f>0.016708634-G59*(0.000042037+0.0000001267*G59)</f>
        <v>1.6699313462299633E-2</v>
      </c>
      <c r="K59">
        <f>SIN(RADIANS(I59))*(1.914602-G59*(0.004817+0.000014*G59))+SIN(RADIANS(2*I59))*(0.019993-0.000101*G59)+SIN(RADIANS(3*I59))*0.000289</f>
        <v>1.567012330675301</v>
      </c>
      <c r="L59">
        <f t="shared" si="5"/>
        <v>338.87757302577108</v>
      </c>
      <c r="M59">
        <f t="shared" si="6"/>
        <v>8335.5591947839293</v>
      </c>
      <c r="N59">
        <f t="shared" si="7"/>
        <v>0.99036874007239561</v>
      </c>
      <c r="O59">
        <f>L59-0.00569-0.00478*SIN(RADIANS(125.04-1934.136*G59))</f>
        <v>338.86789773136644</v>
      </c>
      <c r="P59">
        <f>23+(26+((21.448-G59*(46.815+G59*(0.00059-G59*0.001813))))/60)/60</f>
        <v>23.436409719882619</v>
      </c>
      <c r="Q59">
        <f>P59+0.00256*COS(RADIANS(125.04-1934.136*G59))</f>
        <v>23.437823228491535</v>
      </c>
      <c r="R59">
        <f t="shared" si="8"/>
        <v>-19.525602070969565</v>
      </c>
      <c r="S59">
        <f t="shared" si="9"/>
        <v>-8.2445183051996498</v>
      </c>
      <c r="T59">
        <f t="shared" si="10"/>
        <v>4.3028986070298154E-2</v>
      </c>
      <c r="U59">
        <f t="shared" si="11"/>
        <v>-12.700577797779367</v>
      </c>
      <c r="V59">
        <f t="shared" si="12"/>
        <v>82.673785224450697</v>
      </c>
      <c r="W59" s="7">
        <f t="shared" si="13"/>
        <v>0.47494712624845792</v>
      </c>
      <c r="X59" s="7">
        <f t="shared" si="14"/>
        <v>0.245297722847206</v>
      </c>
      <c r="Y59" s="7">
        <f t="shared" si="15"/>
        <v>0.70459652964970987</v>
      </c>
      <c r="Z59">
        <f t="shared" si="16"/>
        <v>661.39028179560557</v>
      </c>
      <c r="AA59">
        <f>MOD(E59*1440+U59+4*$B$3-60*$B$4,1440)</f>
        <v>756.07613820222059</v>
      </c>
      <c r="AB59">
        <f t="shared" si="17"/>
        <v>9.0190345505551477</v>
      </c>
      <c r="AC59">
        <f t="shared" si="0"/>
        <v>54.56251231553729</v>
      </c>
      <c r="AD59">
        <f t="shared" si="18"/>
        <v>35.43748768446271</v>
      </c>
      <c r="AE59">
        <f t="shared" si="19"/>
        <v>2.2624364236284677E-2</v>
      </c>
      <c r="AF59">
        <f t="shared" si="20"/>
        <v>35.460112048698996</v>
      </c>
      <c r="AG59">
        <f t="shared" si="1"/>
        <v>190.97715467584209</v>
      </c>
    </row>
    <row r="60" spans="4:33" x14ac:dyDescent="0.25">
      <c r="D60" s="1">
        <f t="shared" si="21"/>
        <v>44620</v>
      </c>
      <c r="E60" s="7">
        <f t="shared" si="2"/>
        <v>0.5</v>
      </c>
      <c r="F60" s="2">
        <f t="shared" si="3"/>
        <v>2459639</v>
      </c>
      <c r="G60" s="3">
        <f t="shared" si="4"/>
        <v>0.22160164271047228</v>
      </c>
      <c r="H60">
        <f>MOD(280.46646+G60*(36000.76983 + G60*0.0003032),360)</f>
        <v>338.29620805893865</v>
      </c>
      <c r="I60">
        <f>357.52911+G60*(35999.05029 - 0.0001537*G60)</f>
        <v>8334.9777827331145</v>
      </c>
      <c r="J60">
        <f>0.016708634-G60*(0.000042037+0.0000001267*G60)</f>
        <v>1.6699312309851985E-2</v>
      </c>
      <c r="K60">
        <f>SIN(RADIANS(I60))*(1.914602-G60*(0.004817+0.000014*G60))+SIN(RADIANS(2*I60))*(0.019993-0.000101*G60)+SIN(RADIANS(3*I60))*0.000289</f>
        <v>1.5858961167735612</v>
      </c>
      <c r="L60">
        <f t="shared" si="5"/>
        <v>339.88210417571219</v>
      </c>
      <c r="M60">
        <f t="shared" si="6"/>
        <v>8336.5636788498887</v>
      </c>
      <c r="N60">
        <f t="shared" si="7"/>
        <v>0.99060709365269894</v>
      </c>
      <c r="O60">
        <f>L60-0.00569-0.00478*SIN(RADIANS(125.04-1934.136*G60))</f>
        <v>339.87243132228303</v>
      </c>
      <c r="P60">
        <f>23+(26+((21.448-G60*(46.815+G60*(0.00059-G60*0.001813))))/60)/60</f>
        <v>23.436409363847982</v>
      </c>
      <c r="Q60">
        <f>P60+0.00256*COS(RADIANS(125.04-1934.136*G60))</f>
        <v>23.437824844487448</v>
      </c>
      <c r="R60">
        <f t="shared" si="8"/>
        <v>-18.585483712279832</v>
      </c>
      <c r="S60">
        <f t="shared" si="9"/>
        <v>-7.8668605313698494</v>
      </c>
      <c r="T60">
        <f t="shared" si="10"/>
        <v>4.302899217261251E-2</v>
      </c>
      <c r="U60">
        <f t="shared" si="11"/>
        <v>-12.51644511883012</v>
      </c>
      <c r="V60">
        <f t="shared" si="12"/>
        <v>83.070688950517876</v>
      </c>
      <c r="W60" s="7">
        <f t="shared" si="13"/>
        <v>0.47481925633252092</v>
      </c>
      <c r="X60" s="7">
        <f t="shared" si="14"/>
        <v>0.2440673425810824</v>
      </c>
      <c r="Y60" s="7">
        <f t="shared" si="15"/>
        <v>0.70557117008395953</v>
      </c>
      <c r="Z60">
        <f t="shared" si="16"/>
        <v>664.56551160414301</v>
      </c>
      <c r="AA60">
        <f>MOD(E60*1440+U60+4*$B$3-60*$B$4,1440)</f>
        <v>756.26027088116984</v>
      </c>
      <c r="AB60">
        <f t="shared" si="17"/>
        <v>9.0650677202924612</v>
      </c>
      <c r="AC60">
        <f t="shared" si="0"/>
        <v>54.194464315648112</v>
      </c>
      <c r="AD60">
        <f t="shared" si="18"/>
        <v>35.805535684351888</v>
      </c>
      <c r="AE60">
        <f t="shared" si="19"/>
        <v>2.2320888205090615E-2</v>
      </c>
      <c r="AF60">
        <f t="shared" si="20"/>
        <v>35.827856572556982</v>
      </c>
      <c r="AG60">
        <f t="shared" si="1"/>
        <v>191.09542953449153</v>
      </c>
    </row>
    <row r="61" spans="4:33" x14ac:dyDescent="0.25">
      <c r="D61" s="1">
        <f t="shared" si="21"/>
        <v>44621</v>
      </c>
      <c r="E61" s="7">
        <f t="shared" si="2"/>
        <v>0.5</v>
      </c>
      <c r="F61" s="2">
        <f t="shared" si="3"/>
        <v>2459640</v>
      </c>
      <c r="G61" s="3">
        <f t="shared" si="4"/>
        <v>0.2216290212183436</v>
      </c>
      <c r="H61">
        <f>MOD(280.46646+G61*(36000.76983 + G61*0.0003032),360)</f>
        <v>339.28185542278334</v>
      </c>
      <c r="I61">
        <f>357.52911+G61*(35999.05029 - 0.0001537*G61)</f>
        <v>8335.9633830129733</v>
      </c>
      <c r="J61">
        <f>0.016708634-G61*(0.000042037+0.0000001267*G61)</f>
        <v>1.6699311157404143E-2</v>
      </c>
      <c r="K61">
        <f>SIN(RADIANS(I61))*(1.914602-G61*(0.004817+0.000014*G61))+SIN(RADIANS(2*I61))*(0.019993-0.000101*G61)+SIN(RADIANS(3*I61))*0.000289</f>
        <v>1.6042937932486234</v>
      </c>
      <c r="L61">
        <f t="shared" si="5"/>
        <v>340.88614921603198</v>
      </c>
      <c r="M61">
        <f t="shared" si="6"/>
        <v>8337.5676768062222</v>
      </c>
      <c r="N61">
        <f t="shared" si="7"/>
        <v>0.99084822181296595</v>
      </c>
      <c r="O61">
        <f>L61-0.00569-0.00478*SIN(RADIANS(125.04-1934.136*G61))</f>
        <v>340.87647880698034</v>
      </c>
      <c r="P61">
        <f>23+(26+((21.448-G61*(46.815+G61*(0.00059-G61*0.001813))))/60)/60</f>
        <v>23.436409007813346</v>
      </c>
      <c r="Q61">
        <f>P61+0.00256*COS(RADIANS(125.04-1934.136*G61))</f>
        <v>23.437826459274287</v>
      </c>
      <c r="R61">
        <f t="shared" si="8"/>
        <v>-17.647534602877606</v>
      </c>
      <c r="S61">
        <f t="shared" si="9"/>
        <v>-7.4872993590308381</v>
      </c>
      <c r="T61">
        <f t="shared" si="10"/>
        <v>4.3028998270361635E-2</v>
      </c>
      <c r="U61">
        <f t="shared" si="11"/>
        <v>-12.32362258510846</v>
      </c>
      <c r="V61">
        <f t="shared" si="12"/>
        <v>83.468582914544399</v>
      </c>
      <c r="W61" s="7">
        <f t="shared" si="13"/>
        <v>0.47468535179521421</v>
      </c>
      <c r="X61" s="7">
        <f t="shared" si="14"/>
        <v>0.24282817703259088</v>
      </c>
      <c r="Y61" s="7">
        <f t="shared" si="15"/>
        <v>0.70654252655783756</v>
      </c>
      <c r="Z61">
        <f t="shared" si="16"/>
        <v>667.74866331635519</v>
      </c>
      <c r="AA61">
        <f>MOD(E61*1440+U61+4*$B$3-60*$B$4,1440)</f>
        <v>756.45309341489155</v>
      </c>
      <c r="AB61">
        <f t="shared" si="17"/>
        <v>9.1132733537228887</v>
      </c>
      <c r="AC61">
        <f t="shared" si="0"/>
        <v>53.824959171337341</v>
      </c>
      <c r="AD61">
        <f t="shared" si="18"/>
        <v>36.175040828662659</v>
      </c>
      <c r="AE61">
        <f t="shared" si="19"/>
        <v>2.2021543108336327E-2</v>
      </c>
      <c r="AF61">
        <f t="shared" si="20"/>
        <v>36.197062371770997</v>
      </c>
      <c r="AG61">
        <f t="shared" si="1"/>
        <v>191.21787270785808</v>
      </c>
    </row>
    <row r="62" spans="4:33" x14ac:dyDescent="0.25">
      <c r="D62" s="1">
        <f t="shared" si="21"/>
        <v>44622</v>
      </c>
      <c r="E62" s="7">
        <f t="shared" si="2"/>
        <v>0.5</v>
      </c>
      <c r="F62" s="2">
        <f t="shared" si="3"/>
        <v>2459641</v>
      </c>
      <c r="G62" s="3">
        <f t="shared" si="4"/>
        <v>0.22165639972621493</v>
      </c>
      <c r="H62">
        <f>MOD(280.46646+G62*(36000.76983 + G62*0.0003032),360)</f>
        <v>340.26750278662803</v>
      </c>
      <c r="I62">
        <f>357.52911+G62*(35999.05029 - 0.0001537*G62)</f>
        <v>8336.9489832928321</v>
      </c>
      <c r="J62">
        <f>0.016708634-G62*(0.000042037+0.0000001267*G62)</f>
        <v>1.6699310004956114E-2</v>
      </c>
      <c r="K62">
        <f>SIN(RADIANS(I62))*(1.914602-G62*(0.004817+0.000014*G62))+SIN(RADIANS(2*I62))*(0.019993-0.000101*G62)+SIN(RADIANS(3*I62))*0.000289</f>
        <v>1.6222001685526926</v>
      </c>
      <c r="L62">
        <f t="shared" si="5"/>
        <v>341.88970295518072</v>
      </c>
      <c r="M62">
        <f t="shared" si="6"/>
        <v>8338.5711834613849</v>
      </c>
      <c r="N62">
        <f t="shared" si="7"/>
        <v>0.99109204918213156</v>
      </c>
      <c r="O62">
        <f>L62-0.00569-0.00478*SIN(RADIANS(125.04-1934.136*G62))</f>
        <v>341.88003499390658</v>
      </c>
      <c r="P62">
        <f>23+(26+((21.448-G62*(46.815+G62*(0.00059-G62*0.001813))))/60)/60</f>
        <v>23.436408651778709</v>
      </c>
      <c r="Q62">
        <f>P62+0.00256*COS(RADIANS(125.04-1934.136*G62))</f>
        <v>23.437828072850373</v>
      </c>
      <c r="R62">
        <f t="shared" si="8"/>
        <v>-16.711679315630992</v>
      </c>
      <c r="S62">
        <f t="shared" si="9"/>
        <v>-7.1059450670837538</v>
      </c>
      <c r="T62">
        <f t="shared" si="10"/>
        <v>4.3029004363539194E-2</v>
      </c>
      <c r="U62">
        <f t="shared" si="11"/>
        <v>-12.122423822334452</v>
      </c>
      <c r="V62">
        <f t="shared" si="12"/>
        <v>83.867395421966833</v>
      </c>
      <c r="W62" s="7">
        <f t="shared" si="13"/>
        <v>0.47454563043217673</v>
      </c>
      <c r="X62" s="7">
        <f t="shared" si="14"/>
        <v>0.24158064314893551</v>
      </c>
      <c r="Y62" s="7">
        <f t="shared" si="15"/>
        <v>0.70751061771541801</v>
      </c>
      <c r="Z62">
        <f t="shared" si="16"/>
        <v>670.93916337573467</v>
      </c>
      <c r="AA62">
        <f>MOD(E62*1440+U62+4*$B$3-60*$B$4,1440)</f>
        <v>756.65429217766552</v>
      </c>
      <c r="AB62">
        <f t="shared" si="17"/>
        <v>9.1635730444163812</v>
      </c>
      <c r="AC62">
        <f t="shared" si="0"/>
        <v>53.454108289037848</v>
      </c>
      <c r="AD62">
        <f t="shared" si="18"/>
        <v>36.545891710962152</v>
      </c>
      <c r="AE62">
        <f t="shared" si="19"/>
        <v>2.1726316277023972E-2</v>
      </c>
      <c r="AF62">
        <f t="shared" si="20"/>
        <v>36.567618027239178</v>
      </c>
      <c r="AG62">
        <f t="shared" si="1"/>
        <v>191.34444817774843</v>
      </c>
    </row>
    <row r="63" spans="4:33" x14ac:dyDescent="0.25">
      <c r="D63" s="1">
        <f t="shared" si="21"/>
        <v>44623</v>
      </c>
      <c r="E63" s="7">
        <f t="shared" si="2"/>
        <v>0.5</v>
      </c>
      <c r="F63" s="2">
        <f t="shared" si="3"/>
        <v>2459642</v>
      </c>
      <c r="G63" s="3">
        <f t="shared" si="4"/>
        <v>0.22168377823408625</v>
      </c>
      <c r="H63">
        <f>MOD(280.46646+G63*(36000.76983 + G63*0.0003032),360)</f>
        <v>341.25315015047272</v>
      </c>
      <c r="I63">
        <f>357.52911+G63*(35999.05029 - 0.0001537*G63)</f>
        <v>8337.9345835726908</v>
      </c>
      <c r="J63">
        <f>0.016708634-G63*(0.000042037+0.0000001267*G63)</f>
        <v>1.6699308852507897E-2</v>
      </c>
      <c r="K63">
        <f>SIN(RADIANS(I63))*(1.914602-G63*(0.004817+0.000014*G63))+SIN(RADIANS(2*I63))*(0.019993-0.000101*G63)+SIN(RADIANS(3*I63))*0.000289</f>
        <v>1.6396102163585766</v>
      </c>
      <c r="L63">
        <f t="shared" si="5"/>
        <v>342.89276036683128</v>
      </c>
      <c r="M63">
        <f t="shared" si="6"/>
        <v>8339.5741937890489</v>
      </c>
      <c r="N63">
        <f t="shared" si="7"/>
        <v>0.99133849965628851</v>
      </c>
      <c r="O63">
        <f>L63-0.00569-0.00478*SIN(RADIANS(125.04-1934.136*G63))</f>
        <v>342.88309485673255</v>
      </c>
      <c r="P63">
        <f>23+(26+((21.448-G63*(46.815+G63*(0.00059-G63*0.001813))))/60)/60</f>
        <v>23.436408295744073</v>
      </c>
      <c r="Q63">
        <f>P63+0.00256*COS(RADIANS(125.04-1934.136*G63))</f>
        <v>23.437829685214023</v>
      </c>
      <c r="R63">
        <f t="shared" si="8"/>
        <v>-15.777841250333413</v>
      </c>
      <c r="S63">
        <f t="shared" si="9"/>
        <v>-6.7229074329514225</v>
      </c>
      <c r="T63">
        <f t="shared" si="10"/>
        <v>4.3029010452138819E-2</v>
      </c>
      <c r="U63">
        <f t="shared" si="11"/>
        <v>-11.913166928014389</v>
      </c>
      <c r="V63">
        <f t="shared" si="12"/>
        <v>84.267057305574028</v>
      </c>
      <c r="W63" s="7">
        <f t="shared" si="13"/>
        <v>0.47440031314445441</v>
      </c>
      <c r="X63" s="7">
        <f t="shared" si="14"/>
        <v>0.24032515396230433</v>
      </c>
      <c r="Y63" s="7">
        <f t="shared" si="15"/>
        <v>0.70847547232660446</v>
      </c>
      <c r="Z63">
        <f t="shared" si="16"/>
        <v>674.13645844459222</v>
      </c>
      <c r="AA63">
        <f>MOD(E63*1440+U63+4*$B$3-60*$B$4,1440)</f>
        <v>756.86354907198563</v>
      </c>
      <c r="AB63">
        <f t="shared" si="17"/>
        <v>9.2158872679964077</v>
      </c>
      <c r="AC63">
        <f t="shared" si="0"/>
        <v>53.08202240716593</v>
      </c>
      <c r="AD63">
        <f t="shared" si="18"/>
        <v>36.91797759283407</v>
      </c>
      <c r="AE63">
        <f t="shared" si="19"/>
        <v>2.1435191397401701E-2</v>
      </c>
      <c r="AF63">
        <f t="shared" si="20"/>
        <v>36.939412784231472</v>
      </c>
      <c r="AG63">
        <f t="shared" si="1"/>
        <v>191.47511768143744</v>
      </c>
    </row>
    <row r="64" spans="4:33" x14ac:dyDescent="0.25">
      <c r="D64" s="1">
        <f t="shared" si="21"/>
        <v>44624</v>
      </c>
      <c r="E64" s="7">
        <f t="shared" si="2"/>
        <v>0.5</v>
      </c>
      <c r="F64" s="2">
        <f t="shared" si="3"/>
        <v>2459643</v>
      </c>
      <c r="G64" s="3">
        <f t="shared" si="4"/>
        <v>0.22171115674195757</v>
      </c>
      <c r="H64">
        <f>MOD(280.46646+G64*(36000.76983 + G64*0.0003032),360)</f>
        <v>342.23879751431559</v>
      </c>
      <c r="I64">
        <f>357.52911+G64*(35999.05029 - 0.0001537*G64)</f>
        <v>8338.9201838525514</v>
      </c>
      <c r="J64">
        <f>0.016708634-G64*(0.000042037+0.0000001267*G64)</f>
        <v>1.6699307700059486E-2</v>
      </c>
      <c r="K64">
        <f>SIN(RADIANS(I64))*(1.914602-G64*(0.004817+0.000014*G64))+SIN(RADIANS(2*I64))*(0.019993-0.000101*G64)+SIN(RADIANS(3*I64))*0.000289</f>
        <v>1.6565190766734204</v>
      </c>
      <c r="L64">
        <f t="shared" si="5"/>
        <v>343.89531659098901</v>
      </c>
      <c r="M64">
        <f t="shared" si="6"/>
        <v>8340.5767029292256</v>
      </c>
      <c r="N64">
        <f t="shared" si="7"/>
        <v>0.99158749642592869</v>
      </c>
      <c r="O64">
        <f>L64-0.00569-0.00478*SIN(RADIANS(125.04-1934.136*G64))</f>
        <v>343.88565353546147</v>
      </c>
      <c r="P64">
        <f>23+(26+((21.448-G64*(46.815+G64*(0.00059-G64*0.001813))))/60)/60</f>
        <v>23.436407939709436</v>
      </c>
      <c r="Q64">
        <f>P64+0.00256*COS(RADIANS(125.04-1934.136*G64))</f>
        <v>23.437831296363548</v>
      </c>
      <c r="R64">
        <f t="shared" si="8"/>
        <v>-14.845942717873731</v>
      </c>
      <c r="S64">
        <f t="shared" si="9"/>
        <v>-6.3382957268449678</v>
      </c>
      <c r="T64">
        <f t="shared" si="10"/>
        <v>4.3029016536154138E-2</v>
      </c>
      <c r="U64">
        <f t="shared" si="11"/>
        <v>-11.69617405043188</v>
      </c>
      <c r="V64">
        <f t="shared" si="12"/>
        <v>84.667501803064951</v>
      </c>
      <c r="W64" s="7">
        <f t="shared" si="13"/>
        <v>0.47424962364613327</v>
      </c>
      <c r="X64" s="7">
        <f t="shared" si="14"/>
        <v>0.2390621186376195</v>
      </c>
      <c r="Y64" s="7">
        <f t="shared" si="15"/>
        <v>0.70943712865464703</v>
      </c>
      <c r="Z64">
        <f t="shared" si="16"/>
        <v>677.34001442451961</v>
      </c>
      <c r="AA64">
        <f>MOD(E64*1440+U64+4*$B$3-60*$B$4,1440)</f>
        <v>757.0805419495681</v>
      </c>
      <c r="AB64">
        <f t="shared" si="17"/>
        <v>9.2701354873920252</v>
      </c>
      <c r="AC64">
        <f t="shared" si="0"/>
        <v>52.708811566452184</v>
      </c>
      <c r="AD64">
        <f t="shared" si="18"/>
        <v>37.291188433547816</v>
      </c>
      <c r="AE64">
        <f t="shared" si="19"/>
        <v>2.1148148828059349E-2</v>
      </c>
      <c r="AF64">
        <f t="shared" si="20"/>
        <v>37.312336582375877</v>
      </c>
      <c r="AG64">
        <f t="shared" si="1"/>
        <v>191.60984072710295</v>
      </c>
    </row>
    <row r="65" spans="4:33" x14ac:dyDescent="0.25">
      <c r="D65" s="1">
        <f t="shared" si="21"/>
        <v>44625</v>
      </c>
      <c r="E65" s="7">
        <f t="shared" si="2"/>
        <v>0.5</v>
      </c>
      <c r="F65" s="2">
        <f t="shared" si="3"/>
        <v>2459644</v>
      </c>
      <c r="G65" s="3">
        <f t="shared" si="4"/>
        <v>0.22173853524982889</v>
      </c>
      <c r="H65">
        <f>MOD(280.46646+G65*(36000.76983 + G65*0.0003032),360)</f>
        <v>343.2244448781621</v>
      </c>
      <c r="I65">
        <f>357.52911+G65*(35999.05029 - 0.0001537*G65)</f>
        <v>8339.9057841324102</v>
      </c>
      <c r="J65">
        <f>0.016708634-G65*(0.000042037+0.0000001267*G65)</f>
        <v>1.6699306547610888E-2</v>
      </c>
      <c r="K65">
        <f>SIN(RADIANS(I65))*(1.914602-G65*(0.004817+0.000014*G65))+SIN(RADIANS(2*I65))*(0.019993-0.000101*G65)+SIN(RADIANS(3*I65))*0.000289</f>
        <v>1.6729220568800511</v>
      </c>
      <c r="L65">
        <f t="shared" si="5"/>
        <v>344.89736693504216</v>
      </c>
      <c r="M65">
        <f t="shared" si="6"/>
        <v>8341.5787061892897</v>
      </c>
      <c r="N65">
        <f t="shared" si="7"/>
        <v>0.99183896200328703</v>
      </c>
      <c r="O65">
        <f>L65-0.00569-0.00478*SIN(RADIANS(125.04-1934.136*G65))</f>
        <v>344.88770633747953</v>
      </c>
      <c r="P65">
        <f>23+(26+((21.448-G65*(46.815+G65*(0.00059-G65*0.001813))))/60)/60</f>
        <v>23.436407583674804</v>
      </c>
      <c r="Q65">
        <f>P65+0.00256*COS(RADIANS(125.04-1934.136*G65))</f>
        <v>23.437832906297281</v>
      </c>
      <c r="R65">
        <f t="shared" si="8"/>
        <v>-13.915905022261015</v>
      </c>
      <c r="S65">
        <f t="shared" si="9"/>
        <v>-5.9522187077115589</v>
      </c>
      <c r="T65">
        <f t="shared" si="10"/>
        <v>4.3029022615578866E-2</v>
      </c>
      <c r="U65">
        <f t="shared" si="11"/>
        <v>-11.471770980909476</v>
      </c>
      <c r="V65">
        <f t="shared" si="12"/>
        <v>85.068664433748808</v>
      </c>
      <c r="W65" s="7">
        <f t="shared" si="13"/>
        <v>0.47409378818118714</v>
      </c>
      <c r="X65" s="7">
        <f t="shared" si="14"/>
        <v>0.2377919425318849</v>
      </c>
      <c r="Y65" s="7">
        <f t="shared" si="15"/>
        <v>0.71039563383048943</v>
      </c>
      <c r="Z65">
        <f t="shared" si="16"/>
        <v>680.54931546999046</v>
      </c>
      <c r="AA65">
        <f>MOD(E65*1440+U65+4*$B$3-60*$B$4,1440)</f>
        <v>757.3049450190905</v>
      </c>
      <c r="AB65">
        <f t="shared" si="17"/>
        <v>9.3262362547726241</v>
      </c>
      <c r="AC65">
        <f t="shared" si="0"/>
        <v>52.334585081720434</v>
      </c>
      <c r="AD65">
        <f t="shared" si="18"/>
        <v>37.665414918279566</v>
      </c>
      <c r="AE65">
        <f t="shared" si="19"/>
        <v>2.0865165899536072E-2</v>
      </c>
      <c r="AF65">
        <f t="shared" si="20"/>
        <v>37.686280084179103</v>
      </c>
      <c r="AG65">
        <f t="shared" si="1"/>
        <v>191.74857460710678</v>
      </c>
    </row>
    <row r="66" spans="4:33" x14ac:dyDescent="0.25">
      <c r="D66" s="1">
        <f t="shared" si="21"/>
        <v>44626</v>
      </c>
      <c r="E66" s="7">
        <f t="shared" si="2"/>
        <v>0.5</v>
      </c>
      <c r="F66" s="2">
        <f t="shared" si="3"/>
        <v>2459645</v>
      </c>
      <c r="G66" s="3">
        <f t="shared" si="4"/>
        <v>0.22176591375770022</v>
      </c>
      <c r="H66">
        <f>MOD(280.46646+G66*(36000.76983 + G66*0.0003032),360)</f>
        <v>344.21009224200679</v>
      </c>
      <c r="I66">
        <f>357.52911+G66*(35999.05029 - 0.0001537*G66)</f>
        <v>8340.8913844122671</v>
      </c>
      <c r="J66">
        <f>0.016708634-G66*(0.000042037+0.0000001267*G66)</f>
        <v>1.6699305395162099E-2</v>
      </c>
      <c r="K66">
        <f>SIN(RADIANS(I66))*(1.914602-G66*(0.004817+0.000014*G66))+SIN(RADIANS(2*I66))*(0.019993-0.000101*G66)+SIN(RADIANS(3*I66))*0.000289</f>
        <v>1.6888146327057285</v>
      </c>
      <c r="L66">
        <f t="shared" si="5"/>
        <v>345.89890687471251</v>
      </c>
      <c r="M66">
        <f t="shared" si="6"/>
        <v>8342.5801990449727</v>
      </c>
      <c r="N66">
        <f t="shared" si="7"/>
        <v>0.9920928182497859</v>
      </c>
      <c r="O66">
        <f>L66-0.00569-0.00478*SIN(RADIANS(125.04-1934.136*G66))</f>
        <v>345.88924873850635</v>
      </c>
      <c r="P66">
        <f>23+(26+((21.448-G66*(46.815+G66*(0.00059-G66*0.001813))))/60)/60</f>
        <v>23.436407227640167</v>
      </c>
      <c r="Q66">
        <f>P66+0.00256*COS(RADIANS(125.04-1934.136*G66))</f>
        <v>23.437834515013531</v>
      </c>
      <c r="R66">
        <f t="shared" si="8"/>
        <v>-12.987648540580182</v>
      </c>
      <c r="S66">
        <f t="shared" si="9"/>
        <v>-5.5647846207854066</v>
      </c>
      <c r="T66">
        <f t="shared" si="10"/>
        <v>4.3029028690406583E-2</v>
      </c>
      <c r="U66">
        <f t="shared" si="11"/>
        <v>-11.240286759745414</v>
      </c>
      <c r="V66">
        <f t="shared" si="12"/>
        <v>85.470482874602595</v>
      </c>
      <c r="W66" s="7">
        <f t="shared" si="13"/>
        <v>0.47393303524982328</v>
      </c>
      <c r="X66" s="7">
        <f t="shared" si="14"/>
        <v>0.23651502726481605</v>
      </c>
      <c r="Y66" s="7">
        <f t="shared" si="15"/>
        <v>0.71135104323483045</v>
      </c>
      <c r="Z66">
        <f t="shared" si="16"/>
        <v>683.76386299682076</v>
      </c>
      <c r="AA66">
        <f>MOD(E66*1440+U66+4*$B$3-60*$B$4,1440)</f>
        <v>757.53642924025451</v>
      </c>
      <c r="AB66">
        <f t="shared" si="17"/>
        <v>9.3841073100636265</v>
      </c>
      <c r="AC66">
        <f t="shared" ref="AC66:AC129" si="22">DEGREES(ACOS(SIN(RADIANS($B$2))*SIN(RADIANS(S66))+COS(RADIANS($B$2))*COS(RADIANS(S66))*COS(RADIANS(AB66))))</f>
        <v>51.959451515095367</v>
      </c>
      <c r="AD66">
        <f t="shared" si="18"/>
        <v>38.040548484904633</v>
      </c>
      <c r="AE66">
        <f t="shared" si="19"/>
        <v>2.0586217196979468E-2</v>
      </c>
      <c r="AF66">
        <f t="shared" si="20"/>
        <v>38.061134702101612</v>
      </c>
      <c r="AG66">
        <f t="shared" ref="AG66:AG129" si="23">IF(AB66&gt;0,MOD(DEGREES(ACOS(((SIN(RADIANS($B$2))*COS(RADIANS(AC66)))-SIN(RADIANS(S66)))/(COS(RADIANS($B$2))*SIN(RADIANS(AC66)))))+180,360),MOD(540-DEGREES(ACOS(((SIN(RADIANS($B$2))*COS(RADIANS(AC66)))-SIN(RADIANS(S66)))/(COS(RADIANS($B$2))*SIN(RADIANS(AC66))))),360))</f>
        <v>191.89127440889541</v>
      </c>
    </row>
    <row r="67" spans="4:33" x14ac:dyDescent="0.25">
      <c r="D67" s="1">
        <f t="shared" si="21"/>
        <v>44627</v>
      </c>
      <c r="E67" s="7">
        <f t="shared" ref="E67:E130" si="24">$B$5</f>
        <v>0.5</v>
      </c>
      <c r="F67" s="2">
        <f t="shared" ref="F67:F130" si="25">D67+2415018.5+E67-$B$4/24</f>
        <v>2459646</v>
      </c>
      <c r="G67" s="3">
        <f t="shared" ref="G67:G130" si="26">(F67-2451545)/36525</f>
        <v>0.22179329226557154</v>
      </c>
      <c r="H67">
        <f>MOD(280.46646+G67*(36000.76983 + G67*0.0003032),360)</f>
        <v>345.1957396058533</v>
      </c>
      <c r="I67">
        <f>357.52911+G67*(35999.05029 - 0.0001537*G67)</f>
        <v>8341.8769846921259</v>
      </c>
      <c r="J67">
        <f>0.016708634-G67*(0.000042037+0.0000001267*G67)</f>
        <v>1.6699304242713122E-2</v>
      </c>
      <c r="K67">
        <f>SIN(RADIANS(I67))*(1.914602-G67*(0.004817+0.000014*G67))+SIN(RADIANS(2*I67))*(0.019993-0.000101*G67)+SIN(RADIANS(3*I67))*0.000289</f>
        <v>1.7041924491191209</v>
      </c>
      <c r="L67">
        <f t="shared" ref="L67:L130" si="27">H67+K67</f>
        <v>346.89993205497245</v>
      </c>
      <c r="M67">
        <f t="shared" ref="M67:M130" si="28">I67+K67</f>
        <v>8343.5811771412446</v>
      </c>
      <c r="N67">
        <f t="shared" ref="N67:N130" si="29">(1.000001018*(1-J67*J67))/(1+J67*COS(RADIANS(M67)))</f>
        <v>0.9923489864035554</v>
      </c>
      <c r="O67">
        <f>L67-0.00569-0.00478*SIN(RADIANS(125.04-1934.136*G67))</f>
        <v>346.89027638351229</v>
      </c>
      <c r="P67">
        <f>23+(26+((21.448-G67*(46.815+G67*(0.00059-G67*0.001813))))/60)/60</f>
        <v>23.436406871605531</v>
      </c>
      <c r="Q67">
        <f>P67+0.00256*COS(RADIANS(125.04-1934.136*G67))</f>
        <v>23.437836122510625</v>
      </c>
      <c r="R67">
        <f t="shared" ref="R67:R130" si="30">DEGREES(ATAN2(COS(RADIANS(O67)),COS(RADIANS(Q67))*SIN(RADIANS(O67))))</f>
        <v>-12.061092800863063</v>
      </c>
      <c r="S67">
        <f t="shared" ref="S67:S130" si="31">DEGREES(ASIN(SIN(RADIANS(Q67))*SIN(RADIANS(O67))))</f>
        <v>-5.1761011966237609</v>
      </c>
      <c r="T67">
        <f t="shared" ref="T67:T130" si="32">TAN(RADIANS(Q67/2))*TAN(RADIANS(Q67/2))</f>
        <v>4.302903476063101E-2</v>
      </c>
      <c r="U67">
        <f t="shared" ref="U67:U130" si="33">4*DEGREES(T67*SIN(2*RADIANS(H67))-2*J67*SIN(RADIANS(I67))+4*J67*T67*SIN(RADIANS(I67))*COS(2*RADIANS(H67))-0.5*T67*T67*SIN(4*RADIANS(H67))-1.25*J67*J67*SIN(2*RADIANS(I67)))</f>
        <v>-11.002053296106222</v>
      </c>
      <c r="V67">
        <f t="shared" ref="V67:V130" si="34">DEGREES(ACOS(COS(RADIANS(90.833))/(COS(RADIANS($B$2))*COS(RADIANS(S67)))-TAN(RADIANS($B$2))*TAN(RADIANS(S67))))</f>
        <v>85.872896835918169</v>
      </c>
      <c r="W67" s="7">
        <f t="shared" ref="W67:W130" si="35">(720-4*$B$3-U67+$B$4*60)/1440</f>
        <v>0.47376759534451818</v>
      </c>
      <c r="X67" s="7">
        <f t="shared" ref="X67:X130" si="36">(W67*1440-V67*4)/1440</f>
        <v>0.23523177080030105</v>
      </c>
      <c r="Y67" s="7">
        <f t="shared" ref="Y67:Y130" si="37">(W67*1440+V67*4)/1440</f>
        <v>0.71230341988873536</v>
      </c>
      <c r="Z67">
        <f t="shared" ref="Z67:Z130" si="38">8*V67</f>
        <v>686.98317468734535</v>
      </c>
      <c r="AA67">
        <f>MOD(E67*1440+U67+4*$B$3-60*$B$4,1440)</f>
        <v>757.7746627038938</v>
      </c>
      <c r="AB67">
        <f t="shared" ref="AB67:AB130" si="39">IF(AA67/4&lt;0,AA67/4+180,AA67/4-180)</f>
        <v>9.443665675973449</v>
      </c>
      <c r="AC67">
        <f t="shared" si="22"/>
        <v>51.583518650579094</v>
      </c>
      <c r="AD67">
        <f t="shared" ref="AD67:AD130" si="40">90-AC67</f>
        <v>38.416481349420906</v>
      </c>
      <c r="AE67">
        <f t="shared" ref="AE67:AE130" si="41">IF(AD67&gt;85,0,IF(AD67&gt;5,58.1/TAN(RADIANS(AD67))-0.07/POWER(TAN(RADIANS(AD67)),3)+0.000086/POWER(TAN(RADIANS(AD67)),5),IF(AD67&gt;-0.575,1735+AD67*(-518.2+AD67*(103.4+AD67*(-12.79+AD67*0.711))),-20.772/TAN(RADIANS(AD67)))))/3600</f>
        <v>2.0311274826395956E-2</v>
      </c>
      <c r="AF67">
        <f t="shared" ref="AF67:AF130" si="42">AD67+AE67</f>
        <v>38.436792624247303</v>
      </c>
      <c r="AG67">
        <f t="shared" si="23"/>
        <v>192.03789302333738</v>
      </c>
    </row>
    <row r="68" spans="4:33" x14ac:dyDescent="0.25">
      <c r="D68" s="1">
        <f t="shared" ref="D68:D131" si="43">D67+1</f>
        <v>44628</v>
      </c>
      <c r="E68" s="7">
        <f t="shared" si="24"/>
        <v>0.5</v>
      </c>
      <c r="F68" s="2">
        <f t="shared" si="25"/>
        <v>2459647</v>
      </c>
      <c r="G68" s="3">
        <f t="shared" si="26"/>
        <v>0.22182067077344284</v>
      </c>
      <c r="H68">
        <f>MOD(280.46646+G68*(36000.76983 + G68*0.0003032),360)</f>
        <v>346.18138696969982</v>
      </c>
      <c r="I68">
        <f>357.52911+G68*(35999.05029 - 0.0001537*G68)</f>
        <v>8342.8625849719847</v>
      </c>
      <c r="J68">
        <f>0.016708634-G68*(0.000042037+0.0000001267*G68)</f>
        <v>1.6699303090263951E-2</v>
      </c>
      <c r="K68">
        <f>SIN(RADIANS(I68))*(1.914602-G68*(0.004817+0.000014*G68))+SIN(RADIANS(2*I68))*(0.019993-0.000101*G68)+SIN(RADIANS(3*I68))*0.000289</f>
        <v>1.7190513211552338</v>
      </c>
      <c r="L68">
        <f t="shared" si="27"/>
        <v>347.90043829085505</v>
      </c>
      <c r="M68">
        <f t="shared" si="28"/>
        <v>8344.58163629314</v>
      </c>
      <c r="N68">
        <f t="shared" si="29"/>
        <v>0.99260738710702312</v>
      </c>
      <c r="O68">
        <f>L68-0.00569-0.00478*SIN(RADIANS(125.04-1934.136*G68))</f>
        <v>347.89078508752823</v>
      </c>
      <c r="P68">
        <f>23+(26+((21.448-G68*(46.815+G68*(0.00059-G68*0.001813))))/60)/60</f>
        <v>23.436406515570898</v>
      </c>
      <c r="Q68">
        <f>P68+0.00256*COS(RADIANS(125.04-1934.136*G68))</f>
        <v>23.437837728786885</v>
      </c>
      <c r="R68">
        <f t="shared" si="30"/>
        <v>-11.136156557999785</v>
      </c>
      <c r="S68">
        <f t="shared" si="31"/>
        <v>-4.786275651565389</v>
      </c>
      <c r="T68">
        <f t="shared" si="32"/>
        <v>4.3029040826245785E-2</v>
      </c>
      <c r="U68">
        <f t="shared" si="33"/>
        <v>-10.757405002096203</v>
      </c>
      <c r="V68">
        <f t="shared" si="34"/>
        <v>86.27584793669088</v>
      </c>
      <c r="W68" s="7">
        <f t="shared" si="35"/>
        <v>0.47359770069590018</v>
      </c>
      <c r="X68" s="7">
        <f t="shared" si="36"/>
        <v>0.23394256753842552</v>
      </c>
      <c r="Y68" s="7">
        <f t="shared" si="37"/>
        <v>0.7132528338533749</v>
      </c>
      <c r="Z68">
        <f t="shared" si="38"/>
        <v>690.20678349352704</v>
      </c>
      <c r="AA68">
        <f>MOD(E68*1440+U68+4*$B$3-60*$B$4,1440)</f>
        <v>758.01931099790374</v>
      </c>
      <c r="AB68">
        <f t="shared" si="39"/>
        <v>9.5048277494759361</v>
      </c>
      <c r="AC68">
        <f t="shared" si="22"/>
        <v>51.206893469987413</v>
      </c>
      <c r="AD68">
        <f t="shared" si="40"/>
        <v>38.793106530012587</v>
      </c>
      <c r="AE68">
        <f t="shared" si="41"/>
        <v>2.0040308665094469E-2</v>
      </c>
      <c r="AF68">
        <f t="shared" si="42"/>
        <v>38.813146838677682</v>
      </c>
      <c r="AG68">
        <f t="shared" si="23"/>
        <v>192.18838115030073</v>
      </c>
    </row>
    <row r="69" spans="4:33" x14ac:dyDescent="0.25">
      <c r="D69" s="1">
        <f t="shared" si="43"/>
        <v>44629</v>
      </c>
      <c r="E69" s="7">
        <f t="shared" si="24"/>
        <v>0.5</v>
      </c>
      <c r="F69" s="2">
        <f t="shared" si="25"/>
        <v>2459648</v>
      </c>
      <c r="G69" s="3">
        <f t="shared" si="26"/>
        <v>0.22184804928131416</v>
      </c>
      <c r="H69">
        <f>MOD(280.46646+G69*(36000.76983 + G69*0.0003032),360)</f>
        <v>347.16703433354814</v>
      </c>
      <c r="I69">
        <f>357.52911+G69*(35999.05029 - 0.0001537*G69)</f>
        <v>8343.8481852518416</v>
      </c>
      <c r="J69">
        <f>0.016708634-G69*(0.000042037+0.0000001267*G69)</f>
        <v>1.6699301937814593E-2</v>
      </c>
      <c r="K69">
        <f>SIN(RADIANS(I69))*(1.914602-G69*(0.004817+0.000014*G69))+SIN(RADIANS(2*I69))*(0.019993-0.000101*G69)+SIN(RADIANS(3*I69))*0.000289</f>
        <v>1.7333872346693662</v>
      </c>
      <c r="L69">
        <f t="shared" si="27"/>
        <v>348.9004215682175</v>
      </c>
      <c r="M69">
        <f t="shared" si="28"/>
        <v>8345.5815724865115</v>
      </c>
      <c r="N69">
        <f t="shared" si="29"/>
        <v>0.99286794043455895</v>
      </c>
      <c r="O69">
        <f>L69-0.00569-0.00478*SIN(RADIANS(125.04-1934.136*G69))</f>
        <v>348.89077083640933</v>
      </c>
      <c r="P69">
        <f>23+(26+((21.448-G69*(46.815+G69*(0.00059-G69*0.001813))))/60)/60</f>
        <v>23.436406159536261</v>
      </c>
      <c r="Q69">
        <f>P69+0.00256*COS(RADIANS(125.04-1934.136*G69))</f>
        <v>23.437839333840632</v>
      </c>
      <c r="R69">
        <f t="shared" si="30"/>
        <v>-10.21275786769553</v>
      </c>
      <c r="S69">
        <f t="shared" si="31"/>
        <v>-4.3954146894976214</v>
      </c>
      <c r="T69">
        <f t="shared" si="32"/>
        <v>4.3029046887244557E-2</v>
      </c>
      <c r="U69">
        <f t="shared" si="33"/>
        <v>-10.506678441096739</v>
      </c>
      <c r="V69">
        <f t="shared" si="34"/>
        <v>86.679279579934118</v>
      </c>
      <c r="W69" s="7">
        <f t="shared" si="35"/>
        <v>0.47342358502853943</v>
      </c>
      <c r="X69" s="7">
        <f t="shared" si="36"/>
        <v>0.23264780841761129</v>
      </c>
      <c r="Y69" s="7">
        <f t="shared" si="37"/>
        <v>0.71419936163946751</v>
      </c>
      <c r="Z69">
        <f t="shared" si="38"/>
        <v>693.43423663947294</v>
      </c>
      <c r="AA69">
        <f>MOD(E69*1440+U69+4*$B$3-60*$B$4,1440)</f>
        <v>758.27003755890325</v>
      </c>
      <c r="AB69">
        <f t="shared" si="39"/>
        <v>9.5675093897258137</v>
      </c>
      <c r="AC69">
        <f t="shared" si="22"/>
        <v>50.829682130184914</v>
      </c>
      <c r="AD69">
        <f t="shared" si="40"/>
        <v>39.170317869815086</v>
      </c>
      <c r="AE69">
        <f t="shared" si="41"/>
        <v>1.9773286596903236E-2</v>
      </c>
      <c r="AF69">
        <f t="shared" si="42"/>
        <v>39.190091156411988</v>
      </c>
      <c r="AG69">
        <f t="shared" si="23"/>
        <v>192.34268730131913</v>
      </c>
    </row>
    <row r="70" spans="4:33" x14ac:dyDescent="0.25">
      <c r="D70" s="1">
        <f t="shared" si="43"/>
        <v>44630</v>
      </c>
      <c r="E70" s="7">
        <f t="shared" si="24"/>
        <v>0.5</v>
      </c>
      <c r="F70" s="2">
        <f t="shared" si="25"/>
        <v>2459649</v>
      </c>
      <c r="G70" s="3">
        <f t="shared" si="26"/>
        <v>0.22187542778918548</v>
      </c>
      <c r="H70">
        <f>MOD(280.46646+G70*(36000.76983 + G70*0.0003032),360)</f>
        <v>348.15268169739647</v>
      </c>
      <c r="I70">
        <f>357.52911+G70*(35999.05029 - 0.0001537*G70)</f>
        <v>8344.8337855316986</v>
      </c>
      <c r="J70">
        <f>0.016708634-G70*(0.000042037+0.0000001267*G70)</f>
        <v>1.6699300785365044E-2</v>
      </c>
      <c r="K70">
        <f>SIN(RADIANS(I70))*(1.914602-G70*(0.004817+0.000014*G70))+SIN(RADIANS(2*I70))*(0.019993-0.000101*G70)+SIN(RADIANS(3*I70))*0.000289</f>
        <v>1.7471963470205316</v>
      </c>
      <c r="L70">
        <f t="shared" si="27"/>
        <v>349.89987804441699</v>
      </c>
      <c r="M70">
        <f t="shared" si="28"/>
        <v>8346.5809818787184</v>
      </c>
      <c r="N70">
        <f t="shared" si="29"/>
        <v>0.99313056592015903</v>
      </c>
      <c r="O70">
        <f>L70-0.00569-0.00478*SIN(RADIANS(125.04-1934.136*G70))</f>
        <v>349.89022978751063</v>
      </c>
      <c r="P70">
        <f>23+(26+((21.448-G70*(46.815+G70*(0.00059-G70*0.001813))))/60)/60</f>
        <v>23.436405803501628</v>
      </c>
      <c r="Q70">
        <f>P70+0.00256*COS(RADIANS(125.04-1934.136*G70))</f>
        <v>23.437840937670195</v>
      </c>
      <c r="R70">
        <f t="shared" si="30"/>
        <v>-9.2908141585804884</v>
      </c>
      <c r="S70">
        <f t="shared" si="31"/>
        <v>-4.0036245048592418</v>
      </c>
      <c r="T70">
        <f t="shared" si="32"/>
        <v>4.3029052943621061E-2</v>
      </c>
      <c r="U70">
        <f t="shared" si="33"/>
        <v>-10.25021199040204</v>
      </c>
      <c r="V70">
        <f t="shared" si="34"/>
        <v>87.0831368280422</v>
      </c>
      <c r="W70" s="7">
        <f t="shared" si="35"/>
        <v>0.4732454833266681</v>
      </c>
      <c r="X70" s="7">
        <f t="shared" si="36"/>
        <v>0.23134788102655088</v>
      </c>
      <c r="Y70" s="7">
        <f t="shared" si="37"/>
        <v>0.71514308562678519</v>
      </c>
      <c r="Z70">
        <f t="shared" si="38"/>
        <v>696.6650946243376</v>
      </c>
      <c r="AA70">
        <f>MOD(E70*1440+U70+4*$B$3-60*$B$4,1440)</f>
        <v>758.52650400959794</v>
      </c>
      <c r="AB70">
        <f t="shared" si="39"/>
        <v>9.6316260023994857</v>
      </c>
      <c r="AC70">
        <f t="shared" si="22"/>
        <v>50.451989941595421</v>
      </c>
      <c r="AD70">
        <f t="shared" si="40"/>
        <v>39.548010058404579</v>
      </c>
      <c r="AE70">
        <f t="shared" si="41"/>
        <v>1.9510174732778045E-2</v>
      </c>
      <c r="AF70">
        <f t="shared" si="42"/>
        <v>39.567520233137358</v>
      </c>
      <c r="AG70">
        <f t="shared" si="23"/>
        <v>192.50075779919246</v>
      </c>
    </row>
    <row r="71" spans="4:33" x14ac:dyDescent="0.25">
      <c r="D71" s="1">
        <f t="shared" si="43"/>
        <v>44631</v>
      </c>
      <c r="E71" s="7">
        <f t="shared" si="24"/>
        <v>0.5</v>
      </c>
      <c r="F71" s="2">
        <f t="shared" si="25"/>
        <v>2459650</v>
      </c>
      <c r="G71" s="3">
        <f t="shared" si="26"/>
        <v>0.2219028062970568</v>
      </c>
      <c r="H71">
        <f>MOD(280.46646+G71*(36000.76983 + G71*0.0003032),360)</f>
        <v>349.1383290612448</v>
      </c>
      <c r="I71">
        <f>357.52911+G71*(35999.05029 - 0.0001537*G71)</f>
        <v>8345.8193858115574</v>
      </c>
      <c r="J71">
        <f>0.016708634-G71*(0.000042037+0.0000001267*G71)</f>
        <v>1.6699299632915308E-2</v>
      </c>
      <c r="K71">
        <f>SIN(RADIANS(I71))*(1.914602-G71*(0.004817+0.000014*G71))+SIN(RADIANS(2*I71))*(0.019993-0.000101*G71)+SIN(RADIANS(3*I71))*0.000289</f>
        <v>1.7604749876843773</v>
      </c>
      <c r="L71">
        <f t="shared" si="27"/>
        <v>350.89880404892921</v>
      </c>
      <c r="M71">
        <f t="shared" si="28"/>
        <v>8347.5798607992419</v>
      </c>
      <c r="N71">
        <f t="shared" si="29"/>
        <v>0.99339518258516391</v>
      </c>
      <c r="O71">
        <f>L71-0.00569-0.00478*SIN(RADIANS(125.04-1934.136*G71))</f>
        <v>350.8891582703057</v>
      </c>
      <c r="P71">
        <f>23+(26+((21.448-G71*(46.815+G71*(0.00059-G71*0.001813))))/60)/60</f>
        <v>23.436405447466992</v>
      </c>
      <c r="Q71">
        <f>P71+0.00256*COS(RADIANS(125.04-1934.136*G71))</f>
        <v>23.437842540273898</v>
      </c>
      <c r="R71">
        <f t="shared" si="30"/>
        <v>-8.3702423025196939</v>
      </c>
      <c r="S71">
        <f t="shared" si="31"/>
        <v>-3.6110107867799539</v>
      </c>
      <c r="T71">
        <f t="shared" si="32"/>
        <v>4.3029058995368914E-2</v>
      </c>
      <c r="U71">
        <f t="shared" si="33"/>
        <v>-9.9883455180649978</v>
      </c>
      <c r="V71">
        <f t="shared" si="34"/>
        <v>87.487366278333553</v>
      </c>
      <c r="W71" s="7">
        <f t="shared" si="35"/>
        <v>0.47306363160976739</v>
      </c>
      <c r="X71" s="7">
        <f t="shared" si="36"/>
        <v>0.23004316972550751</v>
      </c>
      <c r="Y71" s="7">
        <f t="shared" si="37"/>
        <v>0.71608409349402724</v>
      </c>
      <c r="Z71">
        <f t="shared" si="38"/>
        <v>699.89893022666843</v>
      </c>
      <c r="AA71">
        <f>MOD(E71*1440+U71+4*$B$3-60*$B$4,1440)</f>
        <v>758.78837048193498</v>
      </c>
      <c r="AB71">
        <f t="shared" si="39"/>
        <v>9.697092620483744</v>
      </c>
      <c r="AC71">
        <f t="shared" si="22"/>
        <v>50.073921347937741</v>
      </c>
      <c r="AD71">
        <f t="shared" si="40"/>
        <v>39.926078652062259</v>
      </c>
      <c r="AE71">
        <f t="shared" si="41"/>
        <v>1.9250937617406583E-2</v>
      </c>
      <c r="AF71">
        <f t="shared" si="42"/>
        <v>39.945329589679666</v>
      </c>
      <c r="AG71">
        <f t="shared" si="23"/>
        <v>192.66253677441051</v>
      </c>
    </row>
    <row r="72" spans="4:33" x14ac:dyDescent="0.25">
      <c r="D72" s="1">
        <f t="shared" si="43"/>
        <v>44632</v>
      </c>
      <c r="E72" s="7">
        <f t="shared" si="24"/>
        <v>0.5</v>
      </c>
      <c r="F72" s="2">
        <f t="shared" si="25"/>
        <v>2459651</v>
      </c>
      <c r="G72" s="3">
        <f t="shared" si="26"/>
        <v>0.22193018480492813</v>
      </c>
      <c r="H72">
        <f>MOD(280.46646+G72*(36000.76983 + G72*0.0003032),360)</f>
        <v>350.12397642509313</v>
      </c>
      <c r="I72">
        <f>357.52911+G72*(35999.05029 - 0.0001537*G72)</f>
        <v>8346.8049860914143</v>
      </c>
      <c r="J72">
        <f>0.016708634-G72*(0.000042037+0.0000001267*G72)</f>
        <v>1.6699298480465377E-2</v>
      </c>
      <c r="K72">
        <f>SIN(RADIANS(I72))*(1.914602-G72*(0.004817+0.000014*G72))+SIN(RADIANS(2*I72))*(0.019993-0.000101*G72)+SIN(RADIANS(3*I72))*0.000289</f>
        <v>1.7732196587965032</v>
      </c>
      <c r="L72">
        <f t="shared" si="27"/>
        <v>351.89719608388964</v>
      </c>
      <c r="M72">
        <f t="shared" si="28"/>
        <v>8348.5782057502111</v>
      </c>
      <c r="N72">
        <f t="shared" si="29"/>
        <v>0.99366170896598516</v>
      </c>
      <c r="O72">
        <f>L72-0.00569-0.00478*SIN(RADIANS(125.04-1934.136*G72))</f>
        <v>351.88755278692793</v>
      </c>
      <c r="P72">
        <f>23+(26+((21.448-G72*(46.815+G72*(0.00059-G72*0.001813))))/60)/60</f>
        <v>23.436405091432359</v>
      </c>
      <c r="Q72">
        <f>P72+0.00256*COS(RADIANS(125.04-1934.136*G72))</f>
        <v>23.437844141650071</v>
      </c>
      <c r="R72">
        <f t="shared" si="30"/>
        <v>-7.4509586832205636</v>
      </c>
      <c r="S72">
        <f t="shared" si="31"/>
        <v>-3.2176787242777634</v>
      </c>
      <c r="T72">
        <f t="shared" si="32"/>
        <v>4.3029065042481843E-2</v>
      </c>
      <c r="U72">
        <f t="shared" si="33"/>
        <v>-9.7214200737968781</v>
      </c>
      <c r="V72">
        <f t="shared" si="34"/>
        <v>87.891915938869488</v>
      </c>
      <c r="W72" s="7">
        <f t="shared" si="35"/>
        <v>0.4728782667179145</v>
      </c>
      <c r="X72" s="7">
        <f t="shared" si="36"/>
        <v>0.22873405577661035</v>
      </c>
      <c r="Y72" s="7">
        <f t="shared" si="37"/>
        <v>0.71702247765921867</v>
      </c>
      <c r="Z72">
        <f t="shared" si="38"/>
        <v>703.1353275109559</v>
      </c>
      <c r="AA72">
        <f>MOD(E72*1440+U72+4*$B$3-60*$B$4,1440)</f>
        <v>759.05529592620303</v>
      </c>
      <c r="AB72">
        <f t="shared" si="39"/>
        <v>9.7638239815507575</v>
      </c>
      <c r="AC72">
        <f t="shared" si="22"/>
        <v>49.695579907153821</v>
      </c>
      <c r="AD72">
        <f t="shared" si="40"/>
        <v>40.304420092846179</v>
      </c>
      <c r="AE72">
        <f t="shared" si="41"/>
        <v>1.8995538422426274E-2</v>
      </c>
      <c r="AF72">
        <f t="shared" si="42"/>
        <v>40.323415631268603</v>
      </c>
      <c r="AG72">
        <f t="shared" si="23"/>
        <v>192.82796615829093</v>
      </c>
    </row>
    <row r="73" spans="4:33" x14ac:dyDescent="0.25">
      <c r="D73" s="1">
        <f t="shared" si="43"/>
        <v>44633</v>
      </c>
      <c r="E73" s="7">
        <f t="shared" si="24"/>
        <v>0.5</v>
      </c>
      <c r="F73" s="2">
        <f t="shared" si="25"/>
        <v>2459652</v>
      </c>
      <c r="G73" s="3">
        <f t="shared" si="26"/>
        <v>0.22195756331279945</v>
      </c>
      <c r="H73">
        <f>MOD(280.46646+G73*(36000.76983 + G73*0.0003032),360)</f>
        <v>351.10962378894146</v>
      </c>
      <c r="I73">
        <f>357.52911+G73*(35999.05029 - 0.0001537*G73)</f>
        <v>8347.7905863712713</v>
      </c>
      <c r="J73">
        <f>0.016708634-G73*(0.000042037+0.0000001267*G73)</f>
        <v>1.6699297328015259E-2</v>
      </c>
      <c r="K73">
        <f>SIN(RADIANS(I73))*(1.914602-G73*(0.004817+0.000014*G73))+SIN(RADIANS(2*I73))*(0.019993-0.000101*G73)+SIN(RADIANS(3*I73))*0.000289</f>
        <v>1.7854270356271997</v>
      </c>
      <c r="L73">
        <f t="shared" si="27"/>
        <v>352.89505082456867</v>
      </c>
      <c r="M73">
        <f t="shared" si="28"/>
        <v>8349.5760134068987</v>
      </c>
      <c r="N73">
        <f t="shared" si="29"/>
        <v>0.99393006314184118</v>
      </c>
      <c r="O73">
        <f>L73-0.00569-0.00478*SIN(RADIANS(125.04-1934.136*G73))</f>
        <v>352.88541001264559</v>
      </c>
      <c r="P73">
        <f>23+(26+((21.448-G73*(46.815+G73*(0.00059-G73*0.001813))))/60)/60</f>
        <v>23.436404735397726</v>
      </c>
      <c r="Q73">
        <f>P73+0.00256*COS(RADIANS(125.04-1934.136*G73))</f>
        <v>23.437845741797041</v>
      </c>
      <c r="R73">
        <f t="shared" si="30"/>
        <v>-6.5328792632138608</v>
      </c>
      <c r="S73">
        <f t="shared" si="31"/>
        <v>-2.8237330124258917</v>
      </c>
      <c r="T73">
        <f t="shared" si="32"/>
        <v>4.3029071084953519E-2</v>
      </c>
      <c r="U73">
        <f t="shared" si="33"/>
        <v>-9.4497775936711932</v>
      </c>
      <c r="V73">
        <f t="shared" si="34"/>
        <v>88.296735104638557</v>
      </c>
      <c r="W73" s="7">
        <f t="shared" si="35"/>
        <v>0.47268962610671617</v>
      </c>
      <c r="X73" s="7">
        <f t="shared" si="36"/>
        <v>0.22742091748272017</v>
      </c>
      <c r="Y73" s="7">
        <f t="shared" si="37"/>
        <v>0.71795833473071213</v>
      </c>
      <c r="Z73">
        <f t="shared" si="38"/>
        <v>706.37388083710846</v>
      </c>
      <c r="AA73">
        <f>MOD(E73*1440+U73+4*$B$3-60*$B$4,1440)</f>
        <v>759.32693840632874</v>
      </c>
      <c r="AB73">
        <f t="shared" si="39"/>
        <v>9.831734601582184</v>
      </c>
      <c r="AC73">
        <f t="shared" si="22"/>
        <v>49.317068273486981</v>
      </c>
      <c r="AD73">
        <f t="shared" si="40"/>
        <v>40.682931726513019</v>
      </c>
      <c r="AE73">
        <f t="shared" si="41"/>
        <v>1.8743939126863236E-2</v>
      </c>
      <c r="AF73">
        <f t="shared" si="42"/>
        <v>40.701675665639883</v>
      </c>
      <c r="AG73">
        <f t="shared" si="23"/>
        <v>192.99698567275743</v>
      </c>
    </row>
    <row r="74" spans="4:33" x14ac:dyDescent="0.25">
      <c r="D74" s="1">
        <f t="shared" si="43"/>
        <v>44634</v>
      </c>
      <c r="E74" s="7">
        <f t="shared" si="24"/>
        <v>0.5</v>
      </c>
      <c r="F74" s="2">
        <f t="shared" si="25"/>
        <v>2459653</v>
      </c>
      <c r="G74" s="3">
        <f t="shared" si="26"/>
        <v>0.22198494182067077</v>
      </c>
      <c r="H74">
        <f>MOD(280.46646+G74*(36000.76983 + G74*0.0003032),360)</f>
        <v>352.09527115278979</v>
      </c>
      <c r="I74">
        <f>357.52911+G74*(35999.05029 - 0.0001537*G74)</f>
        <v>8348.7761866511282</v>
      </c>
      <c r="J74">
        <f>0.016708634-G74*(0.000042037+0.0000001267*G74)</f>
        <v>1.669929617556495E-2</v>
      </c>
      <c r="K74">
        <f>SIN(RADIANS(I74))*(1.914602-G74*(0.004817+0.000014*G74))+SIN(RADIANS(2*I74))*(0.019993-0.000101*G74)+SIN(RADIANS(3*I74))*0.000289</f>
        <v>1.7970939669873141</v>
      </c>
      <c r="L74">
        <f t="shared" si="27"/>
        <v>353.89236511977708</v>
      </c>
      <c r="M74">
        <f t="shared" si="28"/>
        <v>8350.5732806181149</v>
      </c>
      <c r="N74">
        <f t="shared" si="29"/>
        <v>0.99420016276248679</v>
      </c>
      <c r="O74">
        <f>L74-0.00569-0.00478*SIN(RADIANS(125.04-1934.136*G74))</f>
        <v>353.88272679626732</v>
      </c>
      <c r="P74">
        <f>23+(26+((21.448-G74*(46.815+G74*(0.00059-G74*0.001813))))/60)/60</f>
        <v>23.436404379363093</v>
      </c>
      <c r="Q74">
        <f>P74+0.00256*COS(RADIANS(125.04-1934.136*G74))</f>
        <v>23.43784734071313</v>
      </c>
      <c r="R74">
        <f t="shared" si="30"/>
        <v>-5.6159196492984362</v>
      </c>
      <c r="S74">
        <f t="shared" si="31"/>
        <v>-2.4292778594067235</v>
      </c>
      <c r="T74">
        <f t="shared" si="32"/>
        <v>4.3029077122777586E-2</v>
      </c>
      <c r="U74">
        <f t="shared" si="33"/>
        <v>-9.1737606182990348</v>
      </c>
      <c r="V74">
        <f t="shared" si="34"/>
        <v>88.70177423417816</v>
      </c>
      <c r="W74" s="7">
        <f t="shared" si="35"/>
        <v>0.47249794765159658</v>
      </c>
      <c r="X74" s="7">
        <f t="shared" si="36"/>
        <v>0.22610413033443505</v>
      </c>
      <c r="Y74" s="7">
        <f t="shared" si="37"/>
        <v>0.71889176496875817</v>
      </c>
      <c r="Z74">
        <f t="shared" si="38"/>
        <v>709.61419387342528</v>
      </c>
      <c r="AA74">
        <f>MOD(E74*1440+U74+4*$B$3-60*$B$4,1440)</f>
        <v>759.60295538170089</v>
      </c>
      <c r="AB74">
        <f t="shared" si="39"/>
        <v>9.9007388454252236</v>
      </c>
      <c r="AC74">
        <f t="shared" si="22"/>
        <v>48.938488180672543</v>
      </c>
      <c r="AD74">
        <f t="shared" si="40"/>
        <v>41.061511819327457</v>
      </c>
      <c r="AE74">
        <f t="shared" si="41"/>
        <v>1.8496100685396505E-2</v>
      </c>
      <c r="AF74">
        <f t="shared" si="42"/>
        <v>41.080007920012854</v>
      </c>
      <c r="AG74">
        <f t="shared" si="23"/>
        <v>193.16953281670698</v>
      </c>
    </row>
    <row r="75" spans="4:33" x14ac:dyDescent="0.25">
      <c r="D75" s="1">
        <f t="shared" si="43"/>
        <v>44635</v>
      </c>
      <c r="E75" s="7">
        <f t="shared" si="24"/>
        <v>0.5</v>
      </c>
      <c r="F75" s="2">
        <f t="shared" si="25"/>
        <v>2459654</v>
      </c>
      <c r="G75" s="3">
        <f t="shared" si="26"/>
        <v>0.2220123203285421</v>
      </c>
      <c r="H75">
        <f>MOD(280.46646+G75*(36000.76983 + G75*0.0003032),360)</f>
        <v>353.08091851663994</v>
      </c>
      <c r="I75">
        <f>357.52911+G75*(35999.05029 - 0.0001537*G75)</f>
        <v>8349.7617869309834</v>
      </c>
      <c r="J75">
        <f>0.016708634-G75*(0.000042037+0.0000001267*G75)</f>
        <v>1.6699295023114451E-2</v>
      </c>
      <c r="K75">
        <f>SIN(RADIANS(I75))*(1.914602-G75*(0.004817+0.000014*G75))+SIN(RADIANS(2*I75))*(0.019993-0.000101*G75)+SIN(RADIANS(3*I75))*0.000289</f>
        <v>1.8082174755668845</v>
      </c>
      <c r="L75">
        <f t="shared" si="27"/>
        <v>354.88913599220683</v>
      </c>
      <c r="M75">
        <f t="shared" si="28"/>
        <v>8351.5700044065507</v>
      </c>
      <c r="N75">
        <f t="shared" si="29"/>
        <v>0.99447192507591486</v>
      </c>
      <c r="O75">
        <f>L75-0.00569-0.00478*SIN(RADIANS(125.04-1934.136*G75))</f>
        <v>354.87950016048296</v>
      </c>
      <c r="P75">
        <f>23+(26+((21.448-G75*(46.815+G75*(0.00059-G75*0.001813))))/60)/60</f>
        <v>23.436404023328461</v>
      </c>
      <c r="Q75">
        <f>P75+0.00256*COS(RADIANS(125.04-1934.136*G75))</f>
        <v>23.43784893839668</v>
      </c>
      <c r="R75">
        <f t="shared" si="30"/>
        <v>-4.6999951565381783</v>
      </c>
      <c r="S75">
        <f t="shared" si="31"/>
        <v>-2.0344169943695336</v>
      </c>
      <c r="T75">
        <f t="shared" si="32"/>
        <v>4.302908315594782E-2</v>
      </c>
      <c r="U75">
        <f t="shared" si="33"/>
        <v>-8.8937120240717462</v>
      </c>
      <c r="V75">
        <f t="shared" si="34"/>
        <v>89.106984826693633</v>
      </c>
      <c r="W75" s="7">
        <f t="shared" si="35"/>
        <v>0.47230346946116097</v>
      </c>
      <c r="X75" s="7">
        <f t="shared" si="36"/>
        <v>0.22478406716478977</v>
      </c>
      <c r="Y75" s="7">
        <f t="shared" si="37"/>
        <v>0.71982287175753212</v>
      </c>
      <c r="Z75">
        <f t="shared" si="38"/>
        <v>712.85587861354907</v>
      </c>
      <c r="AA75">
        <f>MOD(E75*1440+U75+4*$B$3-60*$B$4,1440)</f>
        <v>759.8830039759282</v>
      </c>
      <c r="AB75">
        <f t="shared" si="39"/>
        <v>9.9707509939820511</v>
      </c>
      <c r="AC75">
        <f t="shared" si="22"/>
        <v>48.559940426201905</v>
      </c>
      <c r="AD75">
        <f t="shared" si="40"/>
        <v>41.440059573798095</v>
      </c>
      <c r="AE75">
        <f t="shared" si="41"/>
        <v>1.8251983185040878E-2</v>
      </c>
      <c r="AF75">
        <f t="shared" si="42"/>
        <v>41.458311556983134</v>
      </c>
      <c r="AG75">
        <f t="shared" si="23"/>
        <v>193.34554284893474</v>
      </c>
    </row>
    <row r="76" spans="4:33" x14ac:dyDescent="0.25">
      <c r="D76" s="1">
        <f t="shared" si="43"/>
        <v>44636</v>
      </c>
      <c r="E76" s="7">
        <f t="shared" si="24"/>
        <v>0.5</v>
      </c>
      <c r="F76" s="2">
        <f t="shared" si="25"/>
        <v>2459655</v>
      </c>
      <c r="G76" s="3">
        <f t="shared" si="26"/>
        <v>0.22203969883641342</v>
      </c>
      <c r="H76">
        <f>MOD(280.46646+G76*(36000.76983 + G76*0.0003032),360)</f>
        <v>354.06656588049191</v>
      </c>
      <c r="I76">
        <f>357.52911+G76*(35999.05029 - 0.0001537*G76)</f>
        <v>8350.7473872108403</v>
      </c>
      <c r="J76">
        <f>0.016708634-G76*(0.000042037+0.0000001267*G76)</f>
        <v>1.6699293870663764E-2</v>
      </c>
      <c r="K76">
        <f>SIN(RADIANS(I76))*(1.914602-G76*(0.004817+0.000014*G76))+SIN(RADIANS(2*I76))*(0.019993-0.000101*G76)+SIN(RADIANS(3*I76))*0.000289</f>
        <v>1.818794758206713</v>
      </c>
      <c r="L76">
        <f t="shared" si="27"/>
        <v>355.88536063869861</v>
      </c>
      <c r="M76">
        <f t="shared" si="28"/>
        <v>8352.5661819690467</v>
      </c>
      <c r="N76">
        <f t="shared" si="29"/>
        <v>0.9947452669560336</v>
      </c>
      <c r="O76">
        <f>L76-0.00569-0.00478*SIN(RADIANS(125.04-1934.136*G76))</f>
        <v>355.87572730213111</v>
      </c>
      <c r="P76">
        <f>23+(26+((21.448-G76*(46.815+G76*(0.00059-G76*0.001813))))/60)/60</f>
        <v>23.436403667293828</v>
      </c>
      <c r="Q76">
        <f>P76+0.00256*COS(RADIANS(125.04-1934.136*G76))</f>
        <v>23.43785053484601</v>
      </c>
      <c r="R76">
        <f t="shared" si="30"/>
        <v>-3.7850208709129141</v>
      </c>
      <c r="S76">
        <f t="shared" si="31"/>
        <v>-1.6392536760146026</v>
      </c>
      <c r="T76">
        <f t="shared" si="32"/>
        <v>4.3029089184457851E-2</v>
      </c>
      <c r="U76">
        <f t="shared" si="33"/>
        <v>-8.6099747669907654</v>
      </c>
      <c r="V76">
        <f t="shared" si="34"/>
        <v>89.51231929971928</v>
      </c>
      <c r="W76" s="7">
        <f t="shared" si="35"/>
        <v>0.47210642969929911</v>
      </c>
      <c r="X76" s="7">
        <f t="shared" si="36"/>
        <v>0.22346109831119002</v>
      </c>
      <c r="Y76" s="7">
        <f t="shared" si="37"/>
        <v>0.72075176108740824</v>
      </c>
      <c r="Z76">
        <f t="shared" si="38"/>
        <v>716.09855439775424</v>
      </c>
      <c r="AA76">
        <f>MOD(E76*1440+U76+4*$B$3-60*$B$4,1440)</f>
        <v>760.16674123300925</v>
      </c>
      <c r="AB76">
        <f t="shared" si="39"/>
        <v>10.041685308252312</v>
      </c>
      <c r="AC76">
        <f t="shared" si="22"/>
        <v>48.181524856627121</v>
      </c>
      <c r="AD76">
        <f t="shared" si="40"/>
        <v>41.818475143372879</v>
      </c>
      <c r="AE76">
        <f t="shared" si="41"/>
        <v>1.8011545990833586E-2</v>
      </c>
      <c r="AF76">
        <f t="shared" si="42"/>
        <v>41.83648668936371</v>
      </c>
      <c r="AG76">
        <f t="shared" si="23"/>
        <v>193.52494876761656</v>
      </c>
    </row>
    <row r="77" spans="4:33" x14ac:dyDescent="0.25">
      <c r="D77" s="1">
        <f t="shared" si="43"/>
        <v>44637</v>
      </c>
      <c r="E77" s="7">
        <f t="shared" si="24"/>
        <v>0.5</v>
      </c>
      <c r="F77" s="2">
        <f t="shared" si="25"/>
        <v>2459656</v>
      </c>
      <c r="G77" s="3">
        <f t="shared" si="26"/>
        <v>0.22206707734428474</v>
      </c>
      <c r="H77">
        <f>MOD(280.46646+G77*(36000.76983 + G77*0.0003032),360)</f>
        <v>355.05221324434206</v>
      </c>
      <c r="I77">
        <f>357.52911+G77*(35999.05029 - 0.0001537*G77)</f>
        <v>8351.7329874906973</v>
      </c>
      <c r="J77">
        <f>0.016708634-G77*(0.000042037+0.0000001267*G77)</f>
        <v>1.6699292718212886E-2</v>
      </c>
      <c r="K77">
        <f>SIN(RADIANS(I77))*(1.914602-G77*(0.004817+0.000014*G77))+SIN(RADIANS(2*I77))*(0.019993-0.000101*G77)+SIN(RADIANS(3*I77))*0.000289</f>
        <v>1.8288231861037354</v>
      </c>
      <c r="L77">
        <f t="shared" si="27"/>
        <v>356.88103643044582</v>
      </c>
      <c r="M77">
        <f t="shared" si="28"/>
        <v>8353.5618106768015</v>
      </c>
      <c r="N77">
        <f t="shared" si="29"/>
        <v>0.99502010493029758</v>
      </c>
      <c r="O77">
        <f>L77-0.00569-0.00478*SIN(RADIANS(125.04-1934.136*G77))</f>
        <v>356.87140559240294</v>
      </c>
      <c r="P77">
        <f>23+(26+((21.448-G77*(46.815+G77*(0.00059-G77*0.001813))))/60)/60</f>
        <v>23.436403311259195</v>
      </c>
      <c r="Q77">
        <f>P77+0.00256*COS(RADIANS(125.04-1934.136*G77))</f>
        <v>23.437852130059461</v>
      </c>
      <c r="R77">
        <f t="shared" si="30"/>
        <v>-2.8709117107124555</v>
      </c>
      <c r="S77">
        <f t="shared" si="31"/>
        <v>-1.2438907018214498</v>
      </c>
      <c r="T77">
        <f t="shared" si="32"/>
        <v>4.3029095208301407E-2</v>
      </c>
      <c r="U77">
        <f t="shared" si="33"/>
        <v>-8.3228916385341751</v>
      </c>
      <c r="V77">
        <f t="shared" si="34"/>
        <v>89.917730867361783</v>
      </c>
      <c r="W77" s="7">
        <f t="shared" si="35"/>
        <v>0.47190706641564878</v>
      </c>
      <c r="X77" s="7">
        <f t="shared" si="36"/>
        <v>0.22213559178408826</v>
      </c>
      <c r="Y77" s="7">
        <f t="shared" si="37"/>
        <v>0.7216785410472093</v>
      </c>
      <c r="Z77">
        <f t="shared" si="38"/>
        <v>719.34184693889426</v>
      </c>
      <c r="AA77">
        <f>MOD(E77*1440+U77+4*$B$3-60*$B$4,1440)</f>
        <v>760.45382436146576</v>
      </c>
      <c r="AB77">
        <f t="shared" si="39"/>
        <v>10.113456090366441</v>
      </c>
      <c r="AC77">
        <f t="shared" si="22"/>
        <v>47.803340353869011</v>
      </c>
      <c r="AD77">
        <f t="shared" si="40"/>
        <v>42.196659646130989</v>
      </c>
      <c r="AE77">
        <f t="shared" si="41"/>
        <v>1.7774747881092772E-2</v>
      </c>
      <c r="AF77">
        <f t="shared" si="42"/>
        <v>42.214434394012081</v>
      </c>
      <c r="AG77">
        <f t="shared" si="23"/>
        <v>193.70768128637323</v>
      </c>
    </row>
    <row r="78" spans="4:33" x14ac:dyDescent="0.25">
      <c r="D78" s="1">
        <f t="shared" si="43"/>
        <v>44638</v>
      </c>
      <c r="E78" s="7">
        <f t="shared" si="24"/>
        <v>0.5</v>
      </c>
      <c r="F78" s="2">
        <f t="shared" si="25"/>
        <v>2459657</v>
      </c>
      <c r="G78" s="3">
        <f t="shared" si="26"/>
        <v>0.22209445585215606</v>
      </c>
      <c r="H78">
        <f>MOD(280.46646+G78*(36000.76983 + G78*0.0003032),360)</f>
        <v>356.03786060819402</v>
      </c>
      <c r="I78">
        <f>357.52911+G78*(35999.05029 - 0.0001537*G78)</f>
        <v>8352.7185877705524</v>
      </c>
      <c r="J78">
        <f>0.016708634-G78*(0.000042037+0.0000001267*G78)</f>
        <v>1.6699291565761817E-2</v>
      </c>
      <c r="K78">
        <f>SIN(RADIANS(I78))*(1.914602-G78*(0.004817+0.000014*G78))+SIN(RADIANS(2*I78))*(0.019993-0.000101*G78)+SIN(RADIANS(3*I78))*0.000289</f>
        <v>1.8383003049511222</v>
      </c>
      <c r="L78">
        <f t="shared" si="27"/>
        <v>357.87616091314516</v>
      </c>
      <c r="M78">
        <f t="shared" si="28"/>
        <v>8354.5568880755036</v>
      </c>
      <c r="N78">
        <f t="shared" si="29"/>
        <v>0.99529635520728132</v>
      </c>
      <c r="O78">
        <f>L78-0.00569-0.00478*SIN(RADIANS(125.04-1934.136*G78))</f>
        <v>357.86653257699311</v>
      </c>
      <c r="P78">
        <f>23+(26+((21.448-G78*(46.815+G78*(0.00059-G78*0.001813))))/60)/60</f>
        <v>23.436402955224562</v>
      </c>
      <c r="Q78">
        <f>P78+0.00256*COS(RADIANS(125.04-1934.136*G78))</f>
        <v>23.437853724035364</v>
      </c>
      <c r="R78">
        <f t="shared" si="30"/>
        <v>-1.9575824867625602</v>
      </c>
      <c r="S78">
        <f t="shared" si="31"/>
        <v>-0.84843041783918494</v>
      </c>
      <c r="T78">
        <f t="shared" si="32"/>
        <v>4.3029101227472187E-2</v>
      </c>
      <c r="U78">
        <f t="shared" si="33"/>
        <v>-8.0328050329438572</v>
      </c>
      <c r="V78">
        <f t="shared" si="34"/>
        <v>90.323173419158621</v>
      </c>
      <c r="W78" s="7">
        <f t="shared" si="35"/>
        <v>0.47170561738398881</v>
      </c>
      <c r="X78" s="7">
        <f t="shared" si="36"/>
        <v>0.22080791344188155</v>
      </c>
      <c r="Y78" s="7">
        <f t="shared" si="37"/>
        <v>0.72260332132609617</v>
      </c>
      <c r="Z78">
        <f t="shared" si="38"/>
        <v>722.58538735326897</v>
      </c>
      <c r="AA78">
        <f>MOD(E78*1440+U78+4*$B$3-60*$B$4,1440)</f>
        <v>760.74391096705608</v>
      </c>
      <c r="AB78">
        <f t="shared" si="39"/>
        <v>10.18597774176402</v>
      </c>
      <c r="AC78">
        <f t="shared" si="22"/>
        <v>47.425484822492677</v>
      </c>
      <c r="AD78">
        <f t="shared" si="40"/>
        <v>42.574515177507323</v>
      </c>
      <c r="AE78">
        <f t="shared" si="41"/>
        <v>1.7541547172800591E-2</v>
      </c>
      <c r="AF78">
        <f t="shared" si="42"/>
        <v>42.59205672468012</v>
      </c>
      <c r="AG78">
        <f t="shared" si="23"/>
        <v>193.89366880696724</v>
      </c>
    </row>
    <row r="79" spans="4:33" x14ac:dyDescent="0.25">
      <c r="D79" s="1">
        <f t="shared" si="43"/>
        <v>44639</v>
      </c>
      <c r="E79" s="7">
        <f t="shared" si="24"/>
        <v>0.5</v>
      </c>
      <c r="F79" s="2">
        <f t="shared" si="25"/>
        <v>2459658</v>
      </c>
      <c r="G79" s="3">
        <f t="shared" si="26"/>
        <v>0.22212183436002739</v>
      </c>
      <c r="H79">
        <f>MOD(280.46646+G79*(36000.76983 + G79*0.0003032),360)</f>
        <v>357.02350797204599</v>
      </c>
      <c r="I79">
        <f>357.52911+G79*(35999.05029 - 0.0001537*G79)</f>
        <v>8353.7041880504094</v>
      </c>
      <c r="J79">
        <f>0.016708634-G79*(0.000042037+0.0000001267*G79)</f>
        <v>1.6699290413310558E-2</v>
      </c>
      <c r="K79">
        <f>SIN(RADIANS(I79))*(1.914602-G79*(0.004817+0.000014*G79))+SIN(RADIANS(2*I79))*(0.019993-0.000101*G79)+SIN(RADIANS(3*I79))*0.000289</f>
        <v>1.8472238350140204</v>
      </c>
      <c r="L79">
        <f t="shared" si="27"/>
        <v>358.87073180706</v>
      </c>
      <c r="M79">
        <f t="shared" si="28"/>
        <v>8355.5514118854226</v>
      </c>
      <c r="N79">
        <f t="shared" si="29"/>
        <v>0.99557393370419456</v>
      </c>
      <c r="O79">
        <f>L79-0.00569-0.00478*SIN(RADIANS(125.04-1934.136*G79))</f>
        <v>358.86110597616278</v>
      </c>
      <c r="P79">
        <f>23+(26+((21.448-G79*(46.815+G79*(0.00059-G79*0.001813))))/60)/60</f>
        <v>23.436402599189929</v>
      </c>
      <c r="Q79">
        <f>P79+0.00256*COS(RADIANS(125.04-1934.136*G79))</f>
        <v>23.437855316772051</v>
      </c>
      <c r="R79">
        <f t="shared" si="30"/>
        <v>-1.0449479616145574</v>
      </c>
      <c r="S79">
        <f t="shared" si="31"/>
        <v>-0.45297472897641072</v>
      </c>
      <c r="T79">
        <f t="shared" si="32"/>
        <v>4.3029107241963897E-2</v>
      </c>
      <c r="U79">
        <f t="shared" si="33"/>
        <v>-7.7400567252753305</v>
      </c>
      <c r="V79">
        <f t="shared" si="34"/>
        <v>90.728601399557931</v>
      </c>
      <c r="W79" s="7">
        <f t="shared" si="35"/>
        <v>0.47150231994810787</v>
      </c>
      <c r="X79" s="7">
        <f t="shared" si="36"/>
        <v>0.21947842717155805</v>
      </c>
      <c r="Y79" s="7">
        <f t="shared" si="37"/>
        <v>0.72352621272465756</v>
      </c>
      <c r="Z79">
        <f t="shared" si="38"/>
        <v>725.82881119646345</v>
      </c>
      <c r="AA79">
        <f>MOD(E79*1440+U79+4*$B$3-60*$B$4,1440)</f>
        <v>761.03665927472468</v>
      </c>
      <c r="AB79">
        <f t="shared" si="39"/>
        <v>10.259164818681171</v>
      </c>
      <c r="AC79">
        <f t="shared" si="22"/>
        <v>47.048055177934849</v>
      </c>
      <c r="AD79">
        <f t="shared" si="40"/>
        <v>42.951944822065151</v>
      </c>
      <c r="AE79">
        <f t="shared" si="41"/>
        <v>1.7311901837658603E-2</v>
      </c>
      <c r="AF79">
        <f t="shared" si="42"/>
        <v>42.969256723902809</v>
      </c>
      <c r="AG79">
        <f t="shared" si="23"/>
        <v>194.0828373887081</v>
      </c>
    </row>
    <row r="80" spans="4:33" x14ac:dyDescent="0.25">
      <c r="D80" s="1">
        <f t="shared" si="43"/>
        <v>44640</v>
      </c>
      <c r="E80" s="7">
        <f t="shared" si="24"/>
        <v>0.5</v>
      </c>
      <c r="F80" s="2">
        <f t="shared" si="25"/>
        <v>2459659</v>
      </c>
      <c r="G80" s="3">
        <f t="shared" si="26"/>
        <v>0.22214921286789871</v>
      </c>
      <c r="H80">
        <f>MOD(280.46646+G80*(36000.76983 + G80*0.0003032),360)</f>
        <v>358.00915533589796</v>
      </c>
      <c r="I80">
        <f>357.52911+G80*(35999.05029 - 0.0001537*G80)</f>
        <v>8354.6897883302627</v>
      </c>
      <c r="J80">
        <f>0.016708634-G80*(0.000042037+0.0000001267*G80)</f>
        <v>1.6699289260859111E-2</v>
      </c>
      <c r="K80">
        <f>SIN(RADIANS(I80))*(1.914602-G80*(0.004817+0.000014*G80))+SIN(RADIANS(2*I80))*(0.019993-0.000101*G80)+SIN(RADIANS(3*I80))*0.000289</f>
        <v>1.8555916711413283</v>
      </c>
      <c r="L80">
        <f t="shared" si="27"/>
        <v>359.86474700703928</v>
      </c>
      <c r="M80">
        <f t="shared" si="28"/>
        <v>8356.5453800014038</v>
      </c>
      <c r="N80">
        <f t="shared" si="29"/>
        <v>0.99585275607431312</v>
      </c>
      <c r="O80">
        <f>L80-0.00569-0.00478*SIN(RADIANS(125.04-1934.136*G80))</f>
        <v>359.85512368475884</v>
      </c>
      <c r="P80">
        <f>23+(26+((21.448-G80*(46.815+G80*(0.00059-G80*0.001813))))/60)/60</f>
        <v>23.4364022431553</v>
      </c>
      <c r="Q80">
        <f>P80+0.00256*COS(RADIANS(125.04-1934.136*G80))</f>
        <v>23.437856908267861</v>
      </c>
      <c r="R80">
        <f t="shared" si="30"/>
        <v>-0.13292290776035884</v>
      </c>
      <c r="S80">
        <f t="shared" si="31"/>
        <v>-5.7625109698708314E-2</v>
      </c>
      <c r="T80">
        <f t="shared" si="32"/>
        <v>4.3029113251770272E-2</v>
      </c>
      <c r="U80">
        <f t="shared" si="33"/>
        <v>-7.4449876594698292</v>
      </c>
      <c r="V80">
        <f t="shared" si="34"/>
        <v>91.133969688051437</v>
      </c>
      <c r="W80" s="7">
        <f t="shared" si="35"/>
        <v>0.47129741087463184</v>
      </c>
      <c r="X80" s="7">
        <f t="shared" si="36"/>
        <v>0.21814749507448894</v>
      </c>
      <c r="Y80" s="7">
        <f t="shared" si="37"/>
        <v>0.72444732667477463</v>
      </c>
      <c r="Z80">
        <f t="shared" si="38"/>
        <v>729.07175750441149</v>
      </c>
      <c r="AA80">
        <f>MOD(E80*1440+U80+4*$B$3-60*$B$4,1440)</f>
        <v>761.33172834053016</v>
      </c>
      <c r="AB80">
        <f t="shared" si="39"/>
        <v>10.332932085132541</v>
      </c>
      <c r="AC80">
        <f t="shared" si="22"/>
        <v>46.671147335640647</v>
      </c>
      <c r="AD80">
        <f t="shared" si="40"/>
        <v>43.328852664359353</v>
      </c>
      <c r="AE80">
        <f t="shared" si="41"/>
        <v>1.7085769609328054E-2</v>
      </c>
      <c r="AF80">
        <f t="shared" si="42"/>
        <v>43.345938433968684</v>
      </c>
      <c r="AG80">
        <f t="shared" si="23"/>
        <v>194.27511071467322</v>
      </c>
    </row>
    <row r="81" spans="4:33" x14ac:dyDescent="0.25">
      <c r="D81" s="1">
        <f t="shared" si="43"/>
        <v>44641</v>
      </c>
      <c r="E81" s="7">
        <f t="shared" si="24"/>
        <v>0.5</v>
      </c>
      <c r="F81" s="2">
        <f t="shared" si="25"/>
        <v>2459660</v>
      </c>
      <c r="G81" s="3">
        <f t="shared" si="26"/>
        <v>0.22217659137577003</v>
      </c>
      <c r="H81">
        <f>MOD(280.46646+G81*(36000.76983 + G81*0.0003032),360)</f>
        <v>358.99480269975174</v>
      </c>
      <c r="I81">
        <f>357.52911+G81*(35999.05029 - 0.0001537*G81)</f>
        <v>8355.6753886101178</v>
      </c>
      <c r="J81">
        <f>0.016708634-G81*(0.000042037+0.0000001267*G81)</f>
        <v>1.6699288108407474E-2</v>
      </c>
      <c r="K81">
        <f>SIN(RADIANS(I81))*(1.914602-G81*(0.004817+0.000014*G81))+SIN(RADIANS(2*I81))*(0.019993-0.000101*G81)+SIN(RADIANS(3*I81))*0.000289</f>
        <v>1.8634018827150829</v>
      </c>
      <c r="L81">
        <f t="shared" si="27"/>
        <v>360.85820458246684</v>
      </c>
      <c r="M81">
        <f t="shared" si="28"/>
        <v>8357.538790492832</v>
      </c>
      <c r="N81">
        <f t="shared" si="29"/>
        <v>0.99613273773432798</v>
      </c>
      <c r="O81">
        <f>L81-0.00569-0.00478*SIN(RADIANS(125.04-1934.136*G81))</f>
        <v>360.8485837721629</v>
      </c>
      <c r="P81">
        <f>23+(26+((21.448-G81*(46.815+G81*(0.00059-G81*0.001813))))/60)/60</f>
        <v>23.436401887120667</v>
      </c>
      <c r="Q81">
        <f>P81+0.00256*COS(RADIANS(125.04-1934.136*G81))</f>
        <v>23.437858498521127</v>
      </c>
      <c r="R81">
        <f t="shared" si="30"/>
        <v>0.7785778350018856</v>
      </c>
      <c r="S81">
        <f t="shared" si="31"/>
        <v>0.33751738492976208</v>
      </c>
      <c r="T81">
        <f t="shared" si="32"/>
        <v>4.302911925688499E-2</v>
      </c>
      <c r="U81">
        <f t="shared" si="33"/>
        <v>-7.1479377456897932</v>
      </c>
      <c r="V81">
        <f t="shared" si="34"/>
        <v>91.539233479958753</v>
      </c>
      <c r="W81" s="7">
        <f t="shared" si="35"/>
        <v>0.47109112621228461</v>
      </c>
      <c r="X81" s="7">
        <f t="shared" si="36"/>
        <v>0.21681547765684361</v>
      </c>
      <c r="Y81" s="7">
        <f t="shared" si="37"/>
        <v>0.72536677476772549</v>
      </c>
      <c r="Z81">
        <f t="shared" si="38"/>
        <v>732.31386783967002</v>
      </c>
      <c r="AA81">
        <f>MOD(E81*1440+U81+4*$B$3-60*$B$4,1440)</f>
        <v>761.62877825431019</v>
      </c>
      <c r="AB81">
        <f t="shared" si="39"/>
        <v>10.407194563577548</v>
      </c>
      <c r="AC81">
        <f t="shared" si="22"/>
        <v>46.294856201097481</v>
      </c>
      <c r="AD81">
        <f t="shared" si="40"/>
        <v>43.705143798902519</v>
      </c>
      <c r="AE81">
        <f t="shared" si="41"/>
        <v>1.6863108082366511E-2</v>
      </c>
      <c r="AF81">
        <f t="shared" si="42"/>
        <v>43.722006906984888</v>
      </c>
      <c r="AG81">
        <f t="shared" si="23"/>
        <v>194.47041005487867</v>
      </c>
    </row>
    <row r="82" spans="4:33" x14ac:dyDescent="0.25">
      <c r="D82" s="1">
        <f t="shared" si="43"/>
        <v>44642</v>
      </c>
      <c r="E82" s="7">
        <f t="shared" si="24"/>
        <v>0.5</v>
      </c>
      <c r="F82" s="2">
        <f t="shared" si="25"/>
        <v>2459661</v>
      </c>
      <c r="G82" s="3">
        <f t="shared" si="26"/>
        <v>0.22220396988364133</v>
      </c>
      <c r="H82">
        <f>MOD(280.46646+G82*(36000.76983 + G82*0.0003032),360)</f>
        <v>359.98045006360371</v>
      </c>
      <c r="I82">
        <f>357.52911+G82*(35999.05029 - 0.0001537*G82)</f>
        <v>8356.6609888899729</v>
      </c>
      <c r="J82">
        <f>0.016708634-G82*(0.000042037+0.0000001267*G82)</f>
        <v>1.6699286955955645E-2</v>
      </c>
      <c r="K82">
        <f>SIN(RADIANS(I82))*(1.914602-G82*(0.004817+0.000014*G82))+SIN(RADIANS(2*I82))*(0.019993-0.000101*G82)+SIN(RADIANS(3*I82))*0.000289</f>
        <v>1.8706527135377116</v>
      </c>
      <c r="L82">
        <f t="shared" si="27"/>
        <v>361.85110277714142</v>
      </c>
      <c r="M82">
        <f t="shared" si="28"/>
        <v>8358.5316416035112</v>
      </c>
      <c r="N82">
        <f t="shared" si="29"/>
        <v>0.99641379389159701</v>
      </c>
      <c r="O82">
        <f>L82-0.00569-0.00478*SIN(RADIANS(125.04-1934.136*G82))</f>
        <v>361.84148448217161</v>
      </c>
      <c r="P82">
        <f>23+(26+((21.448-G82*(46.815+G82*(0.00059-G82*0.001813))))/60)/60</f>
        <v>23.436401531086034</v>
      </c>
      <c r="Q82">
        <f>P82+0.00256*COS(RADIANS(125.04-1934.136*G82))</f>
        <v>23.437860087530186</v>
      </c>
      <c r="R82">
        <f t="shared" si="30"/>
        <v>1.6896393029508017</v>
      </c>
      <c r="S82">
        <f t="shared" si="31"/>
        <v>0.7323521079334514</v>
      </c>
      <c r="T82">
        <f t="shared" si="32"/>
        <v>4.3029125257301799E-2</v>
      </c>
      <c r="U82">
        <f t="shared" si="33"/>
        <v>-6.8492456661027079</v>
      </c>
      <c r="V82">
        <f t="shared" si="34"/>
        <v>91.944348167868597</v>
      </c>
      <c r="W82" s="7">
        <f t="shared" si="35"/>
        <v>0.47088370115701578</v>
      </c>
      <c r="X82" s="7">
        <f t="shared" si="36"/>
        <v>0.21548273402404744</v>
      </c>
      <c r="Y82" s="7">
        <f t="shared" si="37"/>
        <v>0.72628466828998406</v>
      </c>
      <c r="Z82">
        <f t="shared" si="38"/>
        <v>735.55478534294878</v>
      </c>
      <c r="AA82">
        <f>MOD(E82*1440+U82+4*$B$3-60*$B$4,1440)</f>
        <v>761.9274703338973</v>
      </c>
      <c r="AB82">
        <f t="shared" si="39"/>
        <v>10.481867583474326</v>
      </c>
      <c r="AC82">
        <f t="shared" si="22"/>
        <v>45.919275660746806</v>
      </c>
      <c r="AD82">
        <f t="shared" si="40"/>
        <v>44.080724339253194</v>
      </c>
      <c r="AE82">
        <f t="shared" si="41"/>
        <v>1.6643874803347784E-2</v>
      </c>
      <c r="AF82">
        <f t="shared" si="42"/>
        <v>44.097368214056544</v>
      </c>
      <c r="AG82">
        <f t="shared" si="23"/>
        <v>194.66865422655516</v>
      </c>
    </row>
    <row r="83" spans="4:33" x14ac:dyDescent="0.25">
      <c r="D83" s="1">
        <f t="shared" si="43"/>
        <v>44643</v>
      </c>
      <c r="E83" s="7">
        <f t="shared" si="24"/>
        <v>0.5</v>
      </c>
      <c r="F83" s="2">
        <f t="shared" si="25"/>
        <v>2459662</v>
      </c>
      <c r="G83" s="3">
        <f t="shared" si="26"/>
        <v>0.22223134839151265</v>
      </c>
      <c r="H83">
        <f>MOD(280.46646+G83*(36000.76983 + G83*0.0003032),360)</f>
        <v>0.96609742745749827</v>
      </c>
      <c r="I83">
        <f>357.52911+G83*(35999.05029 - 0.0001537*G83)</f>
        <v>8357.6465891698263</v>
      </c>
      <c r="J83">
        <f>0.016708634-G83*(0.000042037+0.0000001267*G83)</f>
        <v>1.6699285803503626E-2</v>
      </c>
      <c r="K83">
        <f>SIN(RADIANS(I83))*(1.914602-G83*(0.004817+0.000014*G83))+SIN(RADIANS(2*I83))*(0.019993-0.000101*G83)+SIN(RADIANS(3*I83))*0.000289</f>
        <v>1.877342581658539</v>
      </c>
      <c r="L83">
        <f t="shared" si="27"/>
        <v>2.843440009116037</v>
      </c>
      <c r="M83">
        <f t="shared" si="28"/>
        <v>8359.5239317514843</v>
      </c>
      <c r="N83">
        <f t="shared" si="29"/>
        <v>0.99669583957128371</v>
      </c>
      <c r="O83">
        <f>L83-0.00569-0.00478*SIN(RADIANS(125.04-1934.136*G83))</f>
        <v>2.8338242328358376</v>
      </c>
      <c r="P83">
        <f>23+(26+((21.448-G83*(46.815+G83*(0.00059-G83*0.001813))))/60)/60</f>
        <v>23.436401175051405</v>
      </c>
      <c r="Q83">
        <f>P83+0.00256*COS(RADIANS(125.04-1934.136*G83))</f>
        <v>23.437861675293384</v>
      </c>
      <c r="R83">
        <f t="shared" si="30"/>
        <v>2.6003463524974784</v>
      </c>
      <c r="S83">
        <f t="shared" si="31"/>
        <v>1.1267788089237643</v>
      </c>
      <c r="T83">
        <f t="shared" si="32"/>
        <v>4.3029131253014441E-2</v>
      </c>
      <c r="U83">
        <f t="shared" si="33"/>
        <v>-6.5492486882589693</v>
      </c>
      <c r="V83">
        <f t="shared" si="34"/>
        <v>92.349269223750113</v>
      </c>
      <c r="W83" s="7">
        <f t="shared" si="35"/>
        <v>0.47067536992240211</v>
      </c>
      <c r="X83" s="7">
        <f t="shared" si="36"/>
        <v>0.21414962207865179</v>
      </c>
      <c r="Y83" s="7">
        <f t="shared" si="37"/>
        <v>0.72720111776615237</v>
      </c>
      <c r="Z83">
        <f t="shared" si="38"/>
        <v>738.79415379000091</v>
      </c>
      <c r="AA83">
        <f>MOD(E83*1440+U83+4*$B$3-60*$B$4,1440)</f>
        <v>762.22746731174095</v>
      </c>
      <c r="AB83">
        <f t="shared" si="39"/>
        <v>10.556866827935238</v>
      </c>
      <c r="AC83">
        <f t="shared" si="22"/>
        <v>45.544498573748768</v>
      </c>
      <c r="AD83">
        <f t="shared" si="40"/>
        <v>44.455501426251232</v>
      </c>
      <c r="AE83">
        <f t="shared" si="41"/>
        <v>1.6428027354628276E-2</v>
      </c>
      <c r="AF83">
        <f t="shared" si="42"/>
        <v>44.47192945360586</v>
      </c>
      <c r="AG83">
        <f t="shared" si="23"/>
        <v>194.86975955172431</v>
      </c>
    </row>
    <row r="84" spans="4:33" x14ac:dyDescent="0.25">
      <c r="D84" s="1">
        <f t="shared" si="43"/>
        <v>44644</v>
      </c>
      <c r="E84" s="7">
        <f t="shared" si="24"/>
        <v>0.5</v>
      </c>
      <c r="F84" s="2">
        <f t="shared" si="25"/>
        <v>2459663</v>
      </c>
      <c r="G84" s="3">
        <f t="shared" si="26"/>
        <v>0.22225872689938397</v>
      </c>
      <c r="H84">
        <f>MOD(280.46646+G84*(36000.76983 + G84*0.0003032),360)</f>
        <v>1.9517447913094657</v>
      </c>
      <c r="I84">
        <f>357.52911+G84*(35999.05029 - 0.0001537*G84)</f>
        <v>8358.6321894496814</v>
      </c>
      <c r="J84">
        <f>0.016708634-G84*(0.000042037+0.0000001267*G84)</f>
        <v>1.6699284651051419E-2</v>
      </c>
      <c r="K84">
        <f>SIN(RADIANS(I84))*(1.914602-G84*(0.004817+0.000014*G84))+SIN(RADIANS(2*I84))*(0.019993-0.000101*G84)+SIN(RADIANS(3*I84))*0.000289</f>
        <v>1.8834700791404735</v>
      </c>
      <c r="L84">
        <f t="shared" si="27"/>
        <v>3.8352148704499394</v>
      </c>
      <c r="M84">
        <f t="shared" si="28"/>
        <v>8360.5156595288227</v>
      </c>
      <c r="N84">
        <f t="shared" si="29"/>
        <v>0.99697878964339171</v>
      </c>
      <c r="O84">
        <f>L84-0.00569-0.00478*SIN(RADIANS(125.04-1934.136*G84))</f>
        <v>3.8256016162126389</v>
      </c>
      <c r="P84">
        <f>23+(26+((21.448-G84*(46.815+G84*(0.00059-G84*0.001813))))/60)/60</f>
        <v>23.436400819016772</v>
      </c>
      <c r="Q84">
        <f>P84+0.00256*COS(RADIANS(125.04-1934.136*G84))</f>
        <v>23.437863261809053</v>
      </c>
      <c r="R84">
        <f t="shared" si="30"/>
        <v>3.5107836047706589</v>
      </c>
      <c r="S84">
        <f t="shared" si="31"/>
        <v>1.5206976224604183</v>
      </c>
      <c r="T84">
        <f t="shared" si="32"/>
        <v>4.3029137244016608E-2</v>
      </c>
      <c r="U84">
        <f t="shared" si="33"/>
        <v>-6.2482824852028358</v>
      </c>
      <c r="V84">
        <f t="shared" si="34"/>
        <v>92.753952081716534</v>
      </c>
      <c r="W84" s="7">
        <f t="shared" si="35"/>
        <v>0.47046636561472421</v>
      </c>
      <c r="X84" s="7">
        <f t="shared" si="36"/>
        <v>0.21281649872106717</v>
      </c>
      <c r="Y84" s="7">
        <f t="shared" si="37"/>
        <v>0.7281162325083812</v>
      </c>
      <c r="Z84">
        <f t="shared" si="38"/>
        <v>742.03161665373227</v>
      </c>
      <c r="AA84">
        <f>MOD(E84*1440+U84+4*$B$3-60*$B$4,1440)</f>
        <v>762.52843351479714</v>
      </c>
      <c r="AB84">
        <f t="shared" si="39"/>
        <v>10.632108378699286</v>
      </c>
      <c r="AC84">
        <f t="shared" si="22"/>
        <v>45.170616764607225</v>
      </c>
      <c r="AD84">
        <f t="shared" si="40"/>
        <v>44.829383235392775</v>
      </c>
      <c r="AE84">
        <f t="shared" si="41"/>
        <v>1.621552343122085E-2</v>
      </c>
      <c r="AF84">
        <f t="shared" si="42"/>
        <v>44.845598758823996</v>
      </c>
      <c r="AG84">
        <f t="shared" si="23"/>
        <v>195.07363981228136</v>
      </c>
    </row>
    <row r="85" spans="4:33" x14ac:dyDescent="0.25">
      <c r="D85" s="1">
        <f t="shared" si="43"/>
        <v>44645</v>
      </c>
      <c r="E85" s="7">
        <f t="shared" si="24"/>
        <v>0.5</v>
      </c>
      <c r="F85" s="2">
        <f t="shared" si="25"/>
        <v>2459664</v>
      </c>
      <c r="G85" s="3">
        <f t="shared" si="26"/>
        <v>0.2222861054072553</v>
      </c>
      <c r="H85">
        <f>MOD(280.46646+G85*(36000.76983 + G85*0.0003032),360)</f>
        <v>2.937392155165071</v>
      </c>
      <c r="I85">
        <f>357.52911+G85*(35999.05029 - 0.0001537*G85)</f>
        <v>8359.6177897295365</v>
      </c>
      <c r="J85">
        <f>0.016708634-G85*(0.000042037+0.0000001267*G85)</f>
        <v>1.6699283498599022E-2</v>
      </c>
      <c r="K85">
        <f>SIN(RADIANS(I85))*(1.914602-G85*(0.004817+0.000014*G85))+SIN(RADIANS(2*I85))*(0.019993-0.000101*G85)+SIN(RADIANS(3*I85))*0.000289</f>
        <v>1.8890339717675455</v>
      </c>
      <c r="L85">
        <f t="shared" si="27"/>
        <v>4.826426126932617</v>
      </c>
      <c r="M85">
        <f t="shared" si="28"/>
        <v>8361.5068237013038</v>
      </c>
      <c r="N85">
        <f t="shared" si="29"/>
        <v>0.99726255884965553</v>
      </c>
      <c r="O85">
        <f>L85-0.00569-0.00478*SIN(RADIANS(125.04-1934.136*G85))</f>
        <v>4.8168153980893713</v>
      </c>
      <c r="P85">
        <f>23+(26+((21.448-G85*(46.815+G85*(0.00059-G85*0.001813))))/60)/60</f>
        <v>23.436400462982142</v>
      </c>
      <c r="Q85">
        <f>P85+0.00256*COS(RADIANS(125.04-1934.136*G85))</f>
        <v>23.437864847075534</v>
      </c>
      <c r="R85">
        <f t="shared" si="30"/>
        <v>4.4210353906861082</v>
      </c>
      <c r="S85">
        <f t="shared" si="31"/>
        <v>1.9140090563686103</v>
      </c>
      <c r="T85">
        <f t="shared" si="32"/>
        <v>4.3029143230302047E-2</v>
      </c>
      <c r="U85">
        <f t="shared" si="33"/>
        <v>-5.946680961397373</v>
      </c>
      <c r="V85">
        <f t="shared" si="34"/>
        <v>93.158352021464708</v>
      </c>
      <c r="W85" s="7">
        <f t="shared" si="35"/>
        <v>0.47025692011208159</v>
      </c>
      <c r="X85" s="7">
        <f t="shared" si="36"/>
        <v>0.21148372005245739</v>
      </c>
      <c r="Y85" s="7">
        <f t="shared" si="37"/>
        <v>0.72903012017170565</v>
      </c>
      <c r="Z85">
        <f t="shared" si="38"/>
        <v>745.26681617171766</v>
      </c>
      <c r="AA85">
        <f>MOD(E85*1440+U85+4*$B$3-60*$B$4,1440)</f>
        <v>762.83003503860255</v>
      </c>
      <c r="AB85">
        <f t="shared" si="39"/>
        <v>10.707508759650636</v>
      </c>
      <c r="AC85">
        <f t="shared" si="22"/>
        <v>44.797721016626795</v>
      </c>
      <c r="AD85">
        <f t="shared" si="40"/>
        <v>45.202278983373205</v>
      </c>
      <c r="AE85">
        <f t="shared" si="41"/>
        <v>1.6006320911195769E-2</v>
      </c>
      <c r="AF85">
        <f t="shared" si="42"/>
        <v>45.2182853042844</v>
      </c>
      <c r="AG85">
        <f t="shared" si="23"/>
        <v>195.28020620283456</v>
      </c>
    </row>
    <row r="86" spans="4:33" x14ac:dyDescent="0.25">
      <c r="D86" s="1">
        <f t="shared" si="43"/>
        <v>44646</v>
      </c>
      <c r="E86" s="7">
        <f t="shared" si="24"/>
        <v>0.5</v>
      </c>
      <c r="F86" s="2">
        <f t="shared" si="25"/>
        <v>2459665</v>
      </c>
      <c r="G86" s="3">
        <f t="shared" si="26"/>
        <v>0.22231348391512662</v>
      </c>
      <c r="H86">
        <f>MOD(280.46646+G86*(36000.76983 + G86*0.0003032),360)</f>
        <v>3.9230395190206764</v>
      </c>
      <c r="I86">
        <f>357.52911+G86*(35999.05029 - 0.0001537*G86)</f>
        <v>8360.6033900093898</v>
      </c>
      <c r="J86">
        <f>0.016708634-G86*(0.000042037+0.0000001267*G86)</f>
        <v>1.6699282346146434E-2</v>
      </c>
      <c r="K86">
        <f>SIN(RADIANS(I86))*(1.914602-G86*(0.004817+0.000014*G86))+SIN(RADIANS(2*I86))*(0.019993-0.000101*G86)+SIN(RADIANS(3*I86))*0.000289</f>
        <v>1.8940331986947025</v>
      </c>
      <c r="L86">
        <f t="shared" si="27"/>
        <v>5.8170727177153791</v>
      </c>
      <c r="M86">
        <f t="shared" si="28"/>
        <v>8362.497423208084</v>
      </c>
      <c r="N86">
        <f t="shared" si="29"/>
        <v>0.99754706183031083</v>
      </c>
      <c r="O86">
        <f>L86-0.00569-0.00478*SIN(RADIANS(125.04-1934.136*G86))</f>
        <v>5.8074645176151884</v>
      </c>
      <c r="P86">
        <f>23+(26+((21.448-G86*(46.815+G86*(0.00059-G86*0.001813))))/60)/60</f>
        <v>23.436400106947513</v>
      </c>
      <c r="Q86">
        <f>P86+0.00256*COS(RADIANS(125.04-1934.136*G86))</f>
        <v>23.437866431091177</v>
      </c>
      <c r="R86">
        <f t="shared" si="30"/>
        <v>5.3311856963425637</v>
      </c>
      <c r="S86">
        <f t="shared" si="31"/>
        <v>2.3066139800546122</v>
      </c>
      <c r="T86">
        <f t="shared" si="32"/>
        <v>4.3029149211864515E-2</v>
      </c>
      <c r="U86">
        <f t="shared" si="33"/>
        <v>-5.6447760835715464</v>
      </c>
      <c r="V86">
        <f t="shared" si="34"/>
        <v>93.56242405236523</v>
      </c>
      <c r="W86" s="7">
        <f t="shared" si="35"/>
        <v>0.4700472639469247</v>
      </c>
      <c r="X86" s="7">
        <f t="shared" si="36"/>
        <v>0.21015164157924349</v>
      </c>
      <c r="Y86" s="7">
        <f t="shared" si="37"/>
        <v>0.72994288631460591</v>
      </c>
      <c r="Z86">
        <f t="shared" si="38"/>
        <v>748.49939241892184</v>
      </c>
      <c r="AA86">
        <f>MOD(E86*1440+U86+4*$B$3-60*$B$4,1440)</f>
        <v>763.13193991642845</v>
      </c>
      <c r="AB86">
        <f t="shared" si="39"/>
        <v>10.782984979107113</v>
      </c>
      <c r="AC86">
        <f t="shared" si="22"/>
        <v>44.425901066225876</v>
      </c>
      <c r="AD86">
        <f t="shared" si="40"/>
        <v>45.574098933774124</v>
      </c>
      <c r="AE86">
        <f t="shared" si="41"/>
        <v>1.5800377920037245E-2</v>
      </c>
      <c r="AF86">
        <f t="shared" si="42"/>
        <v>45.589899311694161</v>
      </c>
      <c r="AG86">
        <f t="shared" si="23"/>
        <v>195.4893672815609</v>
      </c>
    </row>
    <row r="87" spans="4:33" x14ac:dyDescent="0.25">
      <c r="D87" s="1">
        <f t="shared" si="43"/>
        <v>44647</v>
      </c>
      <c r="E87" s="7">
        <f t="shared" si="24"/>
        <v>0.5</v>
      </c>
      <c r="F87" s="2">
        <f t="shared" si="25"/>
        <v>2459666</v>
      </c>
      <c r="G87" s="3">
        <f t="shared" si="26"/>
        <v>0.22234086242299794</v>
      </c>
      <c r="H87">
        <f>MOD(280.46646+G87*(36000.76983 + G87*0.0003032),360)</f>
        <v>4.9086868828762817</v>
      </c>
      <c r="I87">
        <f>357.52911+G87*(35999.05029 - 0.0001537*G87)</f>
        <v>8361.5889902892432</v>
      </c>
      <c r="J87">
        <f>0.016708634-G87*(0.000042037+0.0000001267*G87)</f>
        <v>1.6699281193693655E-2</v>
      </c>
      <c r="K87">
        <f>SIN(RADIANS(I87))*(1.914602-G87*(0.004817+0.000014*G87))+SIN(RADIANS(2*I87))*(0.019993-0.000101*G87)+SIN(RADIANS(3*I87))*0.000289</f>
        <v>1.898466872040689</v>
      </c>
      <c r="L87">
        <f t="shared" si="27"/>
        <v>6.8071537549169712</v>
      </c>
      <c r="M87">
        <f t="shared" si="28"/>
        <v>8363.4874571612836</v>
      </c>
      <c r="N87">
        <f t="shared" si="29"/>
        <v>0.99783221315071602</v>
      </c>
      <c r="O87">
        <f>L87-0.00569-0.00478*SIN(RADIANS(125.04-1934.136*G87))</f>
        <v>6.7975480869066747</v>
      </c>
      <c r="P87">
        <f>23+(26+((21.448-G87*(46.815+G87*(0.00059-G87*0.001813))))/60)/60</f>
        <v>23.436399750912884</v>
      </c>
      <c r="Q87">
        <f>P87+0.00256*COS(RADIANS(125.04-1934.136*G87))</f>
        <v>23.437868013854313</v>
      </c>
      <c r="R87">
        <f t="shared" si="30"/>
        <v>6.2413181087088265</v>
      </c>
      <c r="S87">
        <f t="shared" si="31"/>
        <v>2.6984136129136114</v>
      </c>
      <c r="T87">
        <f t="shared" si="32"/>
        <v>4.302915518869771E-2</v>
      </c>
      <c r="U87">
        <f t="shared" si="33"/>
        <v>-5.3428977155426773</v>
      </c>
      <c r="V87">
        <f t="shared" si="34"/>
        <v>93.96612279823276</v>
      </c>
      <c r="W87" s="7">
        <f t="shared" si="35"/>
        <v>0.46983762619134911</v>
      </c>
      <c r="X87" s="7">
        <f t="shared" si="36"/>
        <v>0.20882061841848032</v>
      </c>
      <c r="Y87" s="7">
        <f t="shared" si="37"/>
        <v>0.7308546339642179</v>
      </c>
      <c r="Z87">
        <f t="shared" si="38"/>
        <v>751.72898238586208</v>
      </c>
      <c r="AA87">
        <f>MOD(E87*1440+U87+4*$B$3-60*$B$4,1440)</f>
        <v>763.43381828445729</v>
      </c>
      <c r="AB87">
        <f t="shared" si="39"/>
        <v>10.858454571114322</v>
      </c>
      <c r="AC87">
        <f t="shared" si="22"/>
        <v>44.055245598083971</v>
      </c>
      <c r="AD87">
        <f t="shared" si="40"/>
        <v>45.944754401916029</v>
      </c>
      <c r="AE87">
        <f t="shared" si="41"/>
        <v>1.5597652889337515E-2</v>
      </c>
      <c r="AF87">
        <f t="shared" si="42"/>
        <v>45.960352054805369</v>
      </c>
      <c r="AG87">
        <f t="shared" si="23"/>
        <v>195.70102891938004</v>
      </c>
    </row>
    <row r="88" spans="4:33" x14ac:dyDescent="0.25">
      <c r="D88" s="1">
        <f t="shared" si="43"/>
        <v>44648</v>
      </c>
      <c r="E88" s="7">
        <f t="shared" si="24"/>
        <v>0.5</v>
      </c>
      <c r="F88" s="2">
        <f t="shared" si="25"/>
        <v>2459667</v>
      </c>
      <c r="G88" s="3">
        <f t="shared" si="26"/>
        <v>0.22236824093086927</v>
      </c>
      <c r="H88">
        <f>MOD(280.46646+G88*(36000.76983 + G88*0.0003032),360)</f>
        <v>5.8943342467318871</v>
      </c>
      <c r="I88">
        <f>357.52911+G88*(35999.05029 - 0.0001537*G88)</f>
        <v>8362.5745905690983</v>
      </c>
      <c r="J88">
        <f>0.016708634-G88*(0.000042037+0.0000001267*G88)</f>
        <v>1.6699280041240688E-2</v>
      </c>
      <c r="K88">
        <f>SIN(RADIANS(I88))*(1.914602-G88*(0.004817+0.000014*G88))+SIN(RADIANS(2*I88))*(0.019993-0.000101*G88)+SIN(RADIANS(3*I88))*0.000289</f>
        <v>1.9023342764250517</v>
      </c>
      <c r="L88">
        <f t="shared" si="27"/>
        <v>7.7966685231569386</v>
      </c>
      <c r="M88">
        <f t="shared" si="28"/>
        <v>8364.4769248455232</v>
      </c>
      <c r="N88">
        <f t="shared" si="29"/>
        <v>0.99811792732781246</v>
      </c>
      <c r="O88">
        <f>L88-0.00569-0.00478*SIN(RADIANS(125.04-1934.136*G88))</f>
        <v>7.7870653905812128</v>
      </c>
      <c r="P88">
        <f>23+(26+((21.448-G88*(46.815+G88*(0.00059-G88*0.001813))))/60)/60</f>
        <v>23.436399394878254</v>
      </c>
      <c r="Q88">
        <f>P88+0.00256*COS(RADIANS(125.04-1934.136*G88))</f>
        <v>23.437869595363296</v>
      </c>
      <c r="R88">
        <f t="shared" si="30"/>
        <v>7.1515157614649514</v>
      </c>
      <c r="S88">
        <f t="shared" si="31"/>
        <v>3.0893095128779615</v>
      </c>
      <c r="T88">
        <f t="shared" si="32"/>
        <v>4.3029161160795422E-2</v>
      </c>
      <c r="U88">
        <f t="shared" si="33"/>
        <v>-5.0413734561020824</v>
      </c>
      <c r="V88">
        <f t="shared" si="34"/>
        <v>94.369402382762317</v>
      </c>
      <c r="W88" s="7">
        <f t="shared" si="35"/>
        <v>0.46962823434451534</v>
      </c>
      <c r="X88" s="7">
        <f t="shared" si="36"/>
        <v>0.20749100550350891</v>
      </c>
      <c r="Y88" s="7">
        <f t="shared" si="37"/>
        <v>0.73176546318552183</v>
      </c>
      <c r="Z88">
        <f t="shared" si="38"/>
        <v>754.95521906209854</v>
      </c>
      <c r="AA88">
        <f>MOD(E88*1440+U88+4*$B$3-60*$B$4,1440)</f>
        <v>763.7353425438979</v>
      </c>
      <c r="AB88">
        <f t="shared" si="39"/>
        <v>10.933835635974475</v>
      </c>
      <c r="AC88">
        <f t="shared" si="22"/>
        <v>43.68584224115029</v>
      </c>
      <c r="AD88">
        <f t="shared" si="40"/>
        <v>46.31415775884971</v>
      </c>
      <c r="AE88">
        <f t="shared" si="41"/>
        <v>1.5398104610217416E-2</v>
      </c>
      <c r="AF88">
        <f t="shared" si="42"/>
        <v>46.32955586345993</v>
      </c>
      <c r="AG88">
        <f t="shared" si="23"/>
        <v>195.91509424776029</v>
      </c>
    </row>
    <row r="89" spans="4:33" x14ac:dyDescent="0.25">
      <c r="D89" s="1">
        <f t="shared" si="43"/>
        <v>44649</v>
      </c>
      <c r="E89" s="7">
        <f t="shared" si="24"/>
        <v>0.5</v>
      </c>
      <c r="F89" s="2">
        <f t="shared" si="25"/>
        <v>2459668</v>
      </c>
      <c r="G89" s="3">
        <f t="shared" si="26"/>
        <v>0.22239561943874059</v>
      </c>
      <c r="H89">
        <f>MOD(280.46646+G89*(36000.76983 + G89*0.0003032),360)</f>
        <v>6.8799816105874925</v>
      </c>
      <c r="I89">
        <f>357.52911+G89*(35999.05029 - 0.0001537*G89)</f>
        <v>8363.5601908489498</v>
      </c>
      <c r="J89">
        <f>0.016708634-G89*(0.000042037+0.0000001267*G89)</f>
        <v>1.6699278888787531E-2</v>
      </c>
      <c r="K89">
        <f>SIN(RADIANS(I89))*(1.914602-G89*(0.004817+0.000014*G89))+SIN(RADIANS(2*I89))*(0.019993-0.000101*G89)+SIN(RADIANS(3*I89))*0.000289</f>
        <v>1.9056348684503885</v>
      </c>
      <c r="L89">
        <f t="shared" si="27"/>
        <v>8.7856164790378806</v>
      </c>
      <c r="M89">
        <f t="shared" si="28"/>
        <v>8365.4658257173996</v>
      </c>
      <c r="N89">
        <f t="shared" si="29"/>
        <v>0.99840411885643465</v>
      </c>
      <c r="O89">
        <f>L89-0.00569-0.00478*SIN(RADIANS(125.04-1934.136*G89))</f>
        <v>8.7760158852392376</v>
      </c>
      <c r="P89">
        <f>23+(26+((21.448-G89*(46.815+G89*(0.00059-G89*0.001813))))/60)/60</f>
        <v>23.436399038843625</v>
      </c>
      <c r="Q89">
        <f>P89+0.00256*COS(RADIANS(125.04-1934.136*G89))</f>
        <v>23.437871175616465</v>
      </c>
      <c r="R89">
        <f t="shared" si="30"/>
        <v>8.061861280924898</v>
      </c>
      <c r="S89">
        <f t="shared" si="31"/>
        <v>3.4792035651799829</v>
      </c>
      <c r="T89">
        <f t="shared" si="32"/>
        <v>4.3029167128151385E-2</v>
      </c>
      <c r="U89">
        <f t="shared" si="33"/>
        <v>-4.7405284790331406</v>
      </c>
      <c r="V89">
        <f t="shared" si="34"/>
        <v>94.772216315649629</v>
      </c>
      <c r="W89" s="7">
        <f t="shared" si="35"/>
        <v>0.46941931422155087</v>
      </c>
      <c r="X89" s="7">
        <f t="shared" si="36"/>
        <v>0.20616315778919075</v>
      </c>
      <c r="Y89" s="7">
        <f t="shared" si="37"/>
        <v>0.73267547065391092</v>
      </c>
      <c r="Z89">
        <f t="shared" si="38"/>
        <v>758.17773052519703</v>
      </c>
      <c r="AA89">
        <f>MOD(E89*1440+U89+4*$B$3-60*$B$4,1440)</f>
        <v>764.03618752096679</v>
      </c>
      <c r="AB89">
        <f t="shared" si="39"/>
        <v>11.009046880241698</v>
      </c>
      <c r="AC89">
        <f t="shared" si="22"/>
        <v>43.317777565519009</v>
      </c>
      <c r="AD89">
        <f t="shared" si="40"/>
        <v>46.682222434480991</v>
      </c>
      <c r="AE89">
        <f t="shared" si="41"/>
        <v>1.5201692281830034E-2</v>
      </c>
      <c r="AF89">
        <f t="shared" si="42"/>
        <v>46.697424126762819</v>
      </c>
      <c r="AG89">
        <f t="shared" si="23"/>
        <v>196.13146360550138</v>
      </c>
    </row>
    <row r="90" spans="4:33" x14ac:dyDescent="0.25">
      <c r="D90" s="1">
        <f t="shared" si="43"/>
        <v>44650</v>
      </c>
      <c r="E90" s="7">
        <f t="shared" si="24"/>
        <v>0.5</v>
      </c>
      <c r="F90" s="2">
        <f t="shared" si="25"/>
        <v>2459669</v>
      </c>
      <c r="G90" s="3">
        <f t="shared" si="26"/>
        <v>0.22242299794661191</v>
      </c>
      <c r="H90">
        <f>MOD(280.46646+G90*(36000.76983 + G90*0.0003032),360)</f>
        <v>7.8656289744449168</v>
      </c>
      <c r="I90">
        <f>357.52911+G90*(35999.05029 - 0.0001537*G90)</f>
        <v>8364.5457911288031</v>
      </c>
      <c r="J90">
        <f>0.016708634-G90*(0.000042037+0.0000001267*G90)</f>
        <v>1.6699277736334183E-2</v>
      </c>
      <c r="K90">
        <f>SIN(RADIANS(I90))*(1.914602-G90*(0.004817+0.000014*G90))+SIN(RADIANS(2*I90))*(0.019993-0.000101*G90)+SIN(RADIANS(3*I90))*0.000289</f>
        <v>1.9083682761309837</v>
      </c>
      <c r="L90">
        <f t="shared" si="27"/>
        <v>9.773997250575901</v>
      </c>
      <c r="M90">
        <f t="shared" si="28"/>
        <v>8366.4541594049333</v>
      </c>
      <c r="N90">
        <f t="shared" si="29"/>
        <v>0.99869070223544476</v>
      </c>
      <c r="O90">
        <f>L90-0.00569-0.00478*SIN(RADIANS(125.04-1934.136*G90))</f>
        <v>9.764399198894683</v>
      </c>
      <c r="P90">
        <f>23+(26+((21.448-G90*(46.815+G90*(0.00059-G90*0.001813))))/60)/60</f>
        <v>23.436398682808996</v>
      </c>
      <c r="Q90">
        <f>P90+0.00256*COS(RADIANS(125.04-1934.136*G90))</f>
        <v>23.437872754612165</v>
      </c>
      <c r="R90">
        <f t="shared" si="30"/>
        <v>8.9724367319506815</v>
      </c>
      <c r="S90">
        <f t="shared" si="31"/>
        <v>3.8679979713941166</v>
      </c>
      <c r="T90">
        <f t="shared" si="32"/>
        <v>4.3029173090759334E-2</v>
      </c>
      <c r="U90">
        <f t="shared" si="33"/>
        <v>-4.4406853743480319</v>
      </c>
      <c r="V90">
        <f t="shared" si="34"/>
        <v>95.174517379408755</v>
      </c>
      <c r="W90" s="7">
        <f t="shared" si="35"/>
        <v>0.46921108984329729</v>
      </c>
      <c r="X90" s="7">
        <f t="shared" si="36"/>
        <v>0.20483743045605074</v>
      </c>
      <c r="Y90" s="7">
        <f t="shared" si="37"/>
        <v>0.73358474923054373</v>
      </c>
      <c r="Z90">
        <f t="shared" si="38"/>
        <v>761.39613903527004</v>
      </c>
      <c r="AA90">
        <f>MOD(E90*1440+U90+4*$B$3-60*$B$4,1440)</f>
        <v>764.33603062565192</v>
      </c>
      <c r="AB90">
        <f t="shared" si="39"/>
        <v>11.084007656412979</v>
      </c>
      <c r="AC90">
        <f t="shared" si="22"/>
        <v>42.95113708019052</v>
      </c>
      <c r="AD90">
        <f t="shared" si="40"/>
        <v>47.04886291980948</v>
      </c>
      <c r="AE90">
        <f t="shared" si="41"/>
        <v>1.5008375555292369E-2</v>
      </c>
      <c r="AF90">
        <f t="shared" si="42"/>
        <v>47.06387129536477</v>
      </c>
      <c r="AG90">
        <f t="shared" si="23"/>
        <v>196.35003448486114</v>
      </c>
    </row>
    <row r="91" spans="4:33" x14ac:dyDescent="0.25">
      <c r="D91" s="1">
        <f t="shared" si="43"/>
        <v>44651</v>
      </c>
      <c r="E91" s="7">
        <f t="shared" si="24"/>
        <v>0.5</v>
      </c>
      <c r="F91" s="2">
        <f t="shared" si="25"/>
        <v>2459670</v>
      </c>
      <c r="G91" s="3">
        <f t="shared" si="26"/>
        <v>0.22245037645448323</v>
      </c>
      <c r="H91">
        <f>MOD(280.46646+G91*(36000.76983 + G91*0.0003032),360)</f>
        <v>8.8512763383023412</v>
      </c>
      <c r="I91">
        <f>357.52911+G91*(35999.05029 - 0.0001537*G91)</f>
        <v>8365.5313914086582</v>
      </c>
      <c r="J91">
        <f>0.016708634-G91*(0.000042037+0.0000001267*G91)</f>
        <v>1.6699276583880644E-2</v>
      </c>
      <c r="K91">
        <f>SIN(RADIANS(I91))*(1.914602-G91*(0.004817+0.000014*G91))+SIN(RADIANS(2*I91))*(0.019993-0.000101*G91)+SIN(RADIANS(3*I91))*0.000289</f>
        <v>1.9105342982687146</v>
      </c>
      <c r="L91">
        <f t="shared" si="27"/>
        <v>10.761810636571056</v>
      </c>
      <c r="M91">
        <f t="shared" si="28"/>
        <v>8367.4419257069276</v>
      </c>
      <c r="N91">
        <f t="shared" si="29"/>
        <v>0.99897759199369085</v>
      </c>
      <c r="O91">
        <f>L91-0.00569-0.00478*SIN(RADIANS(125.04-1934.136*G91))</f>
        <v>10.752215130345432</v>
      </c>
      <c r="P91">
        <f>23+(26+((21.448-G91*(46.815+G91*(0.00059-G91*0.001813))))/60)/60</f>
        <v>23.436398326774366</v>
      </c>
      <c r="Q91">
        <f>P91+0.00256*COS(RADIANS(125.04-1934.136*G91))</f>
        <v>23.437874332348748</v>
      </c>
      <c r="R91">
        <f t="shared" si="30"/>
        <v>9.8833235637642254</v>
      </c>
      <c r="S91">
        <f t="shared" si="31"/>
        <v>4.2555952388195504</v>
      </c>
      <c r="T91">
        <f t="shared" si="32"/>
        <v>4.3029179048613031E-2</v>
      </c>
      <c r="U91">
        <f t="shared" si="33"/>
        <v>-4.1421639898465568</v>
      </c>
      <c r="V91">
        <f t="shared" si="34"/>
        <v>95.576257516903723</v>
      </c>
      <c r="W91" s="7">
        <f t="shared" si="35"/>
        <v>0.4690037833262824</v>
      </c>
      <c r="X91" s="7">
        <f t="shared" si="36"/>
        <v>0.20351417911266093</v>
      </c>
      <c r="Y91" s="7">
        <f t="shared" si="37"/>
        <v>0.73449338753990379</v>
      </c>
      <c r="Z91">
        <f t="shared" si="38"/>
        <v>764.61006013522979</v>
      </c>
      <c r="AA91">
        <f>MOD(E91*1440+U91+4*$B$3-60*$B$4,1440)</f>
        <v>764.63455201015336</v>
      </c>
      <c r="AB91">
        <f t="shared" si="39"/>
        <v>11.158638002538339</v>
      </c>
      <c r="AC91">
        <f t="shared" si="22"/>
        <v>42.586005231745531</v>
      </c>
      <c r="AD91">
        <f t="shared" si="40"/>
        <v>47.413994768254469</v>
      </c>
      <c r="AE91">
        <f t="shared" si="41"/>
        <v>1.4818114573374595E-2</v>
      </c>
      <c r="AF91">
        <f t="shared" si="42"/>
        <v>47.428812882827842</v>
      </c>
      <c r="AG91">
        <f t="shared" si="23"/>
        <v>196.57070147741717</v>
      </c>
    </row>
    <row r="92" spans="4:33" x14ac:dyDescent="0.25">
      <c r="D92" s="1">
        <f t="shared" si="43"/>
        <v>44652</v>
      </c>
      <c r="E92" s="7">
        <f t="shared" si="24"/>
        <v>0.5</v>
      </c>
      <c r="F92" s="2">
        <f t="shared" si="25"/>
        <v>2459671</v>
      </c>
      <c r="G92" s="3">
        <f t="shared" si="26"/>
        <v>0.22247775496235456</v>
      </c>
      <c r="H92">
        <f>MOD(280.46646+G92*(36000.76983 + G92*0.0003032),360)</f>
        <v>9.8369237021597655</v>
      </c>
      <c r="I92">
        <f>357.52911+G92*(35999.05029 - 0.0001537*G92)</f>
        <v>8366.5169916885097</v>
      </c>
      <c r="J92">
        <f>0.016708634-G92*(0.000042037+0.0000001267*G92)</f>
        <v>1.6699275431426918E-2</v>
      </c>
      <c r="K92">
        <f>SIN(RADIANS(I92))*(1.914602-G92*(0.004817+0.000014*G92))+SIN(RADIANS(2*I92))*(0.019993-0.000101*G92)+SIN(RADIANS(3*I92))*0.000289</f>
        <v>1.9121329037775769</v>
      </c>
      <c r="L92">
        <f t="shared" si="27"/>
        <v>11.749056605937342</v>
      </c>
      <c r="M92">
        <f t="shared" si="28"/>
        <v>8368.4291245922868</v>
      </c>
      <c r="N92">
        <f t="shared" si="29"/>
        <v>0.99926470271577339</v>
      </c>
      <c r="O92">
        <f>L92-0.00569-0.00478*SIN(RADIANS(125.04-1934.136*G92))</f>
        <v>11.73946364850331</v>
      </c>
      <c r="P92">
        <f>23+(26+((21.448-G92*(46.815+G92*(0.00059-G92*0.001813))))/60)/60</f>
        <v>23.436397970739737</v>
      </c>
      <c r="Q92">
        <f>P92+0.00256*COS(RADIANS(125.04-1934.136*G92))</f>
        <v>23.437875908824559</v>
      </c>
      <c r="R92">
        <f t="shared" si="30"/>
        <v>10.794602555592128</v>
      </c>
      <c r="S92">
        <f t="shared" si="31"/>
        <v>4.6418981702748088</v>
      </c>
      <c r="T92">
        <f t="shared" si="32"/>
        <v>4.3029185001706251E-2</v>
      </c>
      <c r="U92">
        <f t="shared" si="33"/>
        <v>-3.8452812721158174</v>
      </c>
      <c r="V92">
        <f t="shared" si="34"/>
        <v>95.977387719628709</v>
      </c>
      <c r="W92" s="7">
        <f t="shared" si="35"/>
        <v>0.4687976147723027</v>
      </c>
      <c r="X92" s="7">
        <f t="shared" si="36"/>
        <v>0.20219375999555625</v>
      </c>
      <c r="Y92" s="7">
        <f t="shared" si="37"/>
        <v>0.73540146954904917</v>
      </c>
      <c r="Z92">
        <f t="shared" si="38"/>
        <v>767.81910175702967</v>
      </c>
      <c r="AA92">
        <f>MOD(E92*1440+U92+4*$B$3-60*$B$4,1440)</f>
        <v>764.93143472788415</v>
      </c>
      <c r="AB92">
        <f t="shared" si="39"/>
        <v>11.232858681971038</v>
      </c>
      <c r="AC92">
        <f t="shared" si="22"/>
        <v>42.222465403952377</v>
      </c>
      <c r="AD92">
        <f t="shared" si="40"/>
        <v>47.777534596047623</v>
      </c>
      <c r="AE92">
        <f t="shared" si="41"/>
        <v>1.4630870006254728E-2</v>
      </c>
      <c r="AF92">
        <f t="shared" si="42"/>
        <v>47.792165466053881</v>
      </c>
      <c r="AG92">
        <f t="shared" si="23"/>
        <v>196.79335622007207</v>
      </c>
    </row>
    <row r="93" spans="4:33" x14ac:dyDescent="0.25">
      <c r="D93" s="1">
        <f t="shared" si="43"/>
        <v>44653</v>
      </c>
      <c r="E93" s="7">
        <f t="shared" si="24"/>
        <v>0.5</v>
      </c>
      <c r="F93" s="2">
        <f t="shared" si="25"/>
        <v>2459672</v>
      </c>
      <c r="G93" s="3">
        <f t="shared" si="26"/>
        <v>0.22250513347022588</v>
      </c>
      <c r="H93">
        <f>MOD(280.46646+G93*(36000.76983 + G93*0.0003032),360)</f>
        <v>10.822571066019009</v>
      </c>
      <c r="I93">
        <f>357.52911+G93*(35999.05029 - 0.0001537*G93)</f>
        <v>8367.5025919683612</v>
      </c>
      <c r="J93">
        <f>0.016708634-G93*(0.000042037+0.0000001267*G93)</f>
        <v>1.6699274278973001E-2</v>
      </c>
      <c r="K93">
        <f>SIN(RADIANS(I93))*(1.914602-G93*(0.004817+0.000014*G93))+SIN(RADIANS(2*I93))*(0.019993-0.000101*G93)+SIN(RADIANS(3*I93))*0.000289</f>
        <v>1.9131642309577901</v>
      </c>
      <c r="L93">
        <f t="shared" si="27"/>
        <v>12.735735296976799</v>
      </c>
      <c r="M93">
        <f t="shared" si="28"/>
        <v>8369.4157561993197</v>
      </c>
      <c r="N93">
        <f t="shared" si="29"/>
        <v>0.99955194906763578</v>
      </c>
      <c r="O93">
        <f>L93-0.00569-0.00478*SIN(RADIANS(125.04-1934.136*G93))</f>
        <v>12.726144891668179</v>
      </c>
      <c r="P93">
        <f>23+(26+((21.448-G93*(46.815+G93*(0.00059-G93*0.001813))))/60)/60</f>
        <v>23.436397614705108</v>
      </c>
      <c r="Q93">
        <f>P93+0.00256*COS(RADIANS(125.04-1934.136*G93))</f>
        <v>23.437877484037948</v>
      </c>
      <c r="R93">
        <f t="shared" si="30"/>
        <v>11.706353762050027</v>
      </c>
      <c r="S93">
        <f t="shared" si="31"/>
        <v>5.026809854361348</v>
      </c>
      <c r="T93">
        <f t="shared" si="32"/>
        <v>4.3029190950032763E-2</v>
      </c>
      <c r="U93">
        <f t="shared" si="33"/>
        <v>-3.550351106127263</v>
      </c>
      <c r="V93">
        <f t="shared" si="34"/>
        <v>96.377857916765379</v>
      </c>
      <c r="W93" s="7">
        <f t="shared" si="35"/>
        <v>0.46859280215703281</v>
      </c>
      <c r="X93" s="7">
        <f t="shared" si="36"/>
        <v>0.20087653016601786</v>
      </c>
      <c r="Y93" s="7">
        <f t="shared" si="37"/>
        <v>0.73630907414804769</v>
      </c>
      <c r="Z93">
        <f t="shared" si="38"/>
        <v>771.02286333412303</v>
      </c>
      <c r="AA93">
        <f>MOD(E93*1440+U93+4*$B$3-60*$B$4,1440)</f>
        <v>765.22636489387276</v>
      </c>
      <c r="AB93">
        <f t="shared" si="39"/>
        <v>11.306591223468189</v>
      </c>
      <c r="AC93">
        <f t="shared" si="22"/>
        <v>41.860599918346871</v>
      </c>
      <c r="AD93">
        <f t="shared" si="40"/>
        <v>48.139400081653129</v>
      </c>
      <c r="AE93">
        <f t="shared" si="41"/>
        <v>1.4446603083638628E-2</v>
      </c>
      <c r="AF93">
        <f t="shared" si="42"/>
        <v>48.15384668473677</v>
      </c>
      <c r="AG93">
        <f t="shared" si="23"/>
        <v>197.01788734163983</v>
      </c>
    </row>
    <row r="94" spans="4:33" x14ac:dyDescent="0.25">
      <c r="D94" s="1">
        <f t="shared" si="43"/>
        <v>44654</v>
      </c>
      <c r="E94" s="7">
        <f t="shared" si="24"/>
        <v>0.5</v>
      </c>
      <c r="F94" s="2">
        <f t="shared" si="25"/>
        <v>2459673</v>
      </c>
      <c r="G94" s="3">
        <f t="shared" si="26"/>
        <v>0.2225325119780972</v>
      </c>
      <c r="H94">
        <f>MOD(280.46646+G94*(36000.76983 + G94*0.0003032),360)</f>
        <v>11.808218429878252</v>
      </c>
      <c r="I94">
        <f>357.52911+G94*(35999.05029 - 0.0001537*G94)</f>
        <v>8368.4881922482145</v>
      </c>
      <c r="J94">
        <f>0.016708634-G94*(0.000042037+0.0000001267*G94)</f>
        <v>1.6699273126518893E-2</v>
      </c>
      <c r="K94">
        <f>SIN(RADIANS(I94))*(1.914602-G94*(0.004817+0.000014*G94))+SIN(RADIANS(2*I94))*(0.019993-0.000101*G94)+SIN(RADIANS(3*I94))*0.000289</f>
        <v>1.9136285867206209</v>
      </c>
      <c r="L94">
        <f t="shared" si="27"/>
        <v>13.721847016598874</v>
      </c>
      <c r="M94">
        <f t="shared" si="28"/>
        <v>8370.4018208349353</v>
      </c>
      <c r="N94">
        <f t="shared" si="29"/>
        <v>0.99983924582193529</v>
      </c>
      <c r="O94">
        <f>L94-0.00569-0.00478*SIN(RADIANS(125.04-1934.136*G94))</f>
        <v>13.712259166747305</v>
      </c>
      <c r="P94">
        <f>23+(26+((21.448-G94*(46.815+G94*(0.00059-G94*0.001813))))/60)/60</f>
        <v>23.436397258670478</v>
      </c>
      <c r="Q94">
        <f>P94+0.00256*COS(RADIANS(125.04-1934.136*G94))</f>
        <v>23.437879057987264</v>
      </c>
      <c r="R94">
        <f t="shared" si="30"/>
        <v>12.618656458192559</v>
      </c>
      <c r="S94">
        <f t="shared" si="31"/>
        <v>5.4102336562592779</v>
      </c>
      <c r="T94">
        <f t="shared" si="32"/>
        <v>4.3029196893586322E-2</v>
      </c>
      <c r="U94">
        <f t="shared" si="33"/>
        <v>-3.2576841526169686</v>
      </c>
      <c r="V94">
        <f t="shared" si="34"/>
        <v>96.77761686506166</v>
      </c>
      <c r="W94" s="7">
        <f t="shared" si="35"/>
        <v>0.46838956121709518</v>
      </c>
      <c r="X94" s="7">
        <f t="shared" si="36"/>
        <v>0.19956284770303501</v>
      </c>
      <c r="Y94" s="7">
        <f t="shared" si="37"/>
        <v>0.73721627473115536</v>
      </c>
      <c r="Z94">
        <f t="shared" si="38"/>
        <v>774.22093492049328</v>
      </c>
      <c r="AA94">
        <f>MOD(E94*1440+U94+4*$B$3-60*$B$4,1440)</f>
        <v>765.51903184738296</v>
      </c>
      <c r="AB94">
        <f t="shared" si="39"/>
        <v>11.379757961845741</v>
      </c>
      <c r="AC94">
        <f t="shared" si="22"/>
        <v>41.500490035820505</v>
      </c>
      <c r="AD94">
        <f t="shared" si="40"/>
        <v>48.499509964179495</v>
      </c>
      <c r="AE94">
        <f t="shared" si="41"/>
        <v>1.4265275623525937E-2</v>
      </c>
      <c r="AF94">
        <f t="shared" si="42"/>
        <v>48.513775239803024</v>
      </c>
      <c r="AG94">
        <f t="shared" si="23"/>
        <v>197.24418041045843</v>
      </c>
    </row>
    <row r="95" spans="4:33" x14ac:dyDescent="0.25">
      <c r="D95" s="1">
        <f t="shared" si="43"/>
        <v>44655</v>
      </c>
      <c r="E95" s="7">
        <f t="shared" si="24"/>
        <v>0.5</v>
      </c>
      <c r="F95" s="2">
        <f t="shared" si="25"/>
        <v>2459674</v>
      </c>
      <c r="G95" s="3">
        <f t="shared" si="26"/>
        <v>0.22255989048596853</v>
      </c>
      <c r="H95">
        <f>MOD(280.46646+G95*(36000.76983 + G95*0.0003032),360)</f>
        <v>12.793865793735677</v>
      </c>
      <c r="I95">
        <f>357.52911+G95*(35999.05029 - 0.0001537*G95)</f>
        <v>8369.473792528066</v>
      </c>
      <c r="J95">
        <f>0.016708634-G95*(0.000042037+0.0000001267*G95)</f>
        <v>1.6699271974064598E-2</v>
      </c>
      <c r="K95">
        <f>SIN(RADIANS(I95))*(1.914602-G95*(0.004817+0.000014*G95))+SIN(RADIANS(2*I95))*(0.019993-0.000101*G95)+SIN(RADIANS(3*I95))*0.000289</f>
        <v>1.913526445765094</v>
      </c>
      <c r="L95">
        <f t="shared" si="27"/>
        <v>14.70739223950077</v>
      </c>
      <c r="M95">
        <f t="shared" si="28"/>
        <v>8371.3873189738315</v>
      </c>
      <c r="N95">
        <f t="shared" si="29"/>
        <v>1.00012650788322</v>
      </c>
      <c r="O95">
        <f>L95-0.00569-0.00478*SIN(RADIANS(125.04-1934.136*G95))</f>
        <v>14.697806948435709</v>
      </c>
      <c r="P95">
        <f>23+(26+((21.448-G95*(46.815+G95*(0.00059-G95*0.001813))))/60)/60</f>
        <v>23.436396902635853</v>
      </c>
      <c r="Q95">
        <f>P95+0.00256*COS(RADIANS(125.04-1934.136*G95))</f>
        <v>23.437880630670868</v>
      </c>
      <c r="R95">
        <f t="shared" si="30"/>
        <v>13.531589084172893</v>
      </c>
      <c r="S95">
        <f t="shared" si="31"/>
        <v>5.7920732091234353</v>
      </c>
      <c r="T95">
        <f t="shared" si="32"/>
        <v>4.3029202832360731E-2</v>
      </c>
      <c r="U95">
        <f t="shared" si="33"/>
        <v>-2.967587682470636</v>
      </c>
      <c r="V95">
        <f t="shared" si="34"/>
        <v>97.176612039592229</v>
      </c>
      <c r="W95" s="7">
        <f t="shared" si="35"/>
        <v>0.46818810533504907</v>
      </c>
      <c r="X95" s="7">
        <f t="shared" si="36"/>
        <v>0.1982530718917373</v>
      </c>
      <c r="Y95" s="7">
        <f t="shared" si="37"/>
        <v>0.73812313877836089</v>
      </c>
      <c r="Z95">
        <f t="shared" si="38"/>
        <v>777.41289631673783</v>
      </c>
      <c r="AA95">
        <f>MOD(E95*1440+U95+4*$B$3-60*$B$4,1440)</f>
        <v>765.80912831752937</v>
      </c>
      <c r="AB95">
        <f t="shared" si="39"/>
        <v>11.452282079382343</v>
      </c>
      <c r="AC95">
        <f t="shared" si="22"/>
        <v>41.142215959252212</v>
      </c>
      <c r="AD95">
        <f t="shared" si="40"/>
        <v>48.857784040747788</v>
      </c>
      <c r="AE95">
        <f t="shared" si="41"/>
        <v>1.4086850057885944E-2</v>
      </c>
      <c r="AF95">
        <f t="shared" si="42"/>
        <v>48.871870890805674</v>
      </c>
      <c r="AG95">
        <f t="shared" si="23"/>
        <v>197.47211788350472</v>
      </c>
    </row>
    <row r="96" spans="4:33" x14ac:dyDescent="0.25">
      <c r="D96" s="1">
        <f t="shared" si="43"/>
        <v>44656</v>
      </c>
      <c r="E96" s="7">
        <f t="shared" si="24"/>
        <v>0.5</v>
      </c>
      <c r="F96" s="2">
        <f t="shared" si="25"/>
        <v>2459675</v>
      </c>
      <c r="G96" s="3">
        <f t="shared" si="26"/>
        <v>0.22258726899383985</v>
      </c>
      <c r="H96">
        <f>MOD(280.46646+G96*(36000.76983 + G96*0.0003032),360)</f>
        <v>13.77951315759492</v>
      </c>
      <c r="I96">
        <f>357.52911+G96*(35999.05029 - 0.0001537*G96)</f>
        <v>8370.4593928079175</v>
      </c>
      <c r="J96">
        <f>0.016708634-G96*(0.000042037+0.0000001267*G96)</f>
        <v>1.6699270821610109E-2</v>
      </c>
      <c r="K96">
        <f>SIN(RADIANS(I96))*(1.914602-G96*(0.004817+0.000014*G96))+SIN(RADIANS(2*I96))*(0.019993-0.000101*G96)+SIN(RADIANS(3*I96))*0.000289</f>
        <v>1.9128584497077021</v>
      </c>
      <c r="L96">
        <f t="shared" si="27"/>
        <v>15.692371607302622</v>
      </c>
      <c r="M96">
        <f t="shared" si="28"/>
        <v>8372.372251257626</v>
      </c>
      <c r="N96">
        <f t="shared" si="29"/>
        <v>1.0004136503128911</v>
      </c>
      <c r="O96">
        <f>L96-0.00569-0.00478*SIN(RADIANS(125.04-1934.136*G96))</f>
        <v>15.682788878351339</v>
      </c>
      <c r="P96">
        <f>23+(26+((21.448-G96*(46.815+G96*(0.00059-G96*0.001813))))/60)/60</f>
        <v>23.436396546601223</v>
      </c>
      <c r="Q96">
        <f>P96+0.00256*COS(RADIANS(125.04-1934.136*G96))</f>
        <v>23.437882202087096</v>
      </c>
      <c r="R96">
        <f t="shared" si="30"/>
        <v>14.445229189440193</v>
      </c>
      <c r="S96">
        <f t="shared" si="31"/>
        <v>6.172232406138888</v>
      </c>
      <c r="T96">
        <f t="shared" si="32"/>
        <v>4.3029208766349712E-2</v>
      </c>
      <c r="U96">
        <f t="shared" si="33"/>
        <v>-2.6803654073865042</v>
      </c>
      <c r="V96">
        <f t="shared" si="34"/>
        <v>97.574789525462961</v>
      </c>
      <c r="W96" s="7">
        <f t="shared" si="35"/>
        <v>0.46798864542179619</v>
      </c>
      <c r="X96" s="7">
        <f t="shared" si="36"/>
        <v>0.19694756340662131</v>
      </c>
      <c r="Y96" s="7">
        <f t="shared" si="37"/>
        <v>0.73902972743697115</v>
      </c>
      <c r="Z96">
        <f t="shared" si="38"/>
        <v>780.59831620370369</v>
      </c>
      <c r="AA96">
        <f>MOD(E96*1440+U96+4*$B$3-60*$B$4,1440)</f>
        <v>766.09635059261348</v>
      </c>
      <c r="AB96">
        <f t="shared" si="39"/>
        <v>11.524087648153369</v>
      </c>
      <c r="AC96">
        <f t="shared" si="22"/>
        <v>40.785856837230128</v>
      </c>
      <c r="AD96">
        <f t="shared" si="40"/>
        <v>49.214143162769872</v>
      </c>
      <c r="AE96">
        <f t="shared" si="41"/>
        <v>1.3911289455497201E-2</v>
      </c>
      <c r="AF96">
        <f t="shared" si="42"/>
        <v>49.228054452225372</v>
      </c>
      <c r="AG96">
        <f t="shared" si="23"/>
        <v>197.70157905749954</v>
      </c>
    </row>
    <row r="97" spans="4:33" x14ac:dyDescent="0.25">
      <c r="D97" s="1">
        <f t="shared" si="43"/>
        <v>44657</v>
      </c>
      <c r="E97" s="7">
        <f t="shared" si="24"/>
        <v>0.5</v>
      </c>
      <c r="F97" s="2">
        <f t="shared" si="25"/>
        <v>2459676</v>
      </c>
      <c r="G97" s="3">
        <f t="shared" si="26"/>
        <v>0.22261464750171114</v>
      </c>
      <c r="H97">
        <f>MOD(280.46646+G97*(36000.76983 + G97*0.0003032),360)</f>
        <v>14.765160521454163</v>
      </c>
      <c r="I97">
        <f>357.52911+G97*(35999.05029 - 0.0001537*G97)</f>
        <v>8371.4449930877672</v>
      </c>
      <c r="J97">
        <f>0.016708634-G97*(0.000042037+0.0000001267*G97)</f>
        <v>1.6699269669155432E-2</v>
      </c>
      <c r="K97">
        <f>SIN(RADIANS(I97))*(1.914602-G97*(0.004817+0.000014*G97))+SIN(RADIANS(2*I97))*(0.019993-0.000101*G97)+SIN(RADIANS(3*I97))*0.000289</f>
        <v>1.9116254061662448</v>
      </c>
      <c r="L97">
        <f t="shared" si="27"/>
        <v>16.676785927620408</v>
      </c>
      <c r="M97">
        <f t="shared" si="28"/>
        <v>8373.3566184939336</v>
      </c>
      <c r="N97">
        <f t="shared" si="29"/>
        <v>1.000700588353941</v>
      </c>
      <c r="O97">
        <f>L97-0.00569-0.00478*SIN(RADIANS(125.04-1934.136*G97))</f>
        <v>16.667205764107983</v>
      </c>
      <c r="P97">
        <f>23+(26+((21.448-G97*(46.815+G97*(0.00059-G97*0.001813))))/60)/60</f>
        <v>23.436396190566597</v>
      </c>
      <c r="Q97">
        <f>P97+0.00256*COS(RADIANS(125.04-1934.136*G97))</f>
        <v>23.437883772234315</v>
      </c>
      <c r="R97">
        <f t="shared" si="30"/>
        <v>15.359653376398517</v>
      </c>
      <c r="S97">
        <f t="shared" si="31"/>
        <v>6.5506153932903999</v>
      </c>
      <c r="T97">
        <f t="shared" si="32"/>
        <v>4.3029214695547095E-2</v>
      </c>
      <c r="U97">
        <f t="shared" si="33"/>
        <v>-2.3963173061425143</v>
      </c>
      <c r="V97">
        <f t="shared" si="34"/>
        <v>97.972093910529722</v>
      </c>
      <c r="W97" s="7">
        <f t="shared" si="35"/>
        <v>0.46779138979593227</v>
      </c>
      <c r="X97" s="7">
        <f t="shared" si="36"/>
        <v>0.19564668448890529</v>
      </c>
      <c r="Y97" s="7">
        <f t="shared" si="37"/>
        <v>0.73993609510295921</v>
      </c>
      <c r="Z97">
        <f t="shared" si="38"/>
        <v>783.77675128423778</v>
      </c>
      <c r="AA97">
        <f>MOD(E97*1440+U97+4*$B$3-60*$B$4,1440)</f>
        <v>766.3803986938575</v>
      </c>
      <c r="AB97">
        <f t="shared" si="39"/>
        <v>11.595099673464375</v>
      </c>
      <c r="AC97">
        <f t="shared" si="22"/>
        <v>40.431490768916653</v>
      </c>
      <c r="AD97">
        <f t="shared" si="40"/>
        <v>49.568509231083347</v>
      </c>
      <c r="AE97">
        <f t="shared" si="41"/>
        <v>1.373855754219294E-2</v>
      </c>
      <c r="AF97">
        <f t="shared" si="42"/>
        <v>49.582247788625537</v>
      </c>
      <c r="AG97">
        <f t="shared" si="23"/>
        <v>197.93244002249997</v>
      </c>
    </row>
    <row r="98" spans="4:33" x14ac:dyDescent="0.25">
      <c r="D98" s="1">
        <f t="shared" si="43"/>
        <v>44658</v>
      </c>
      <c r="E98" s="7">
        <f t="shared" si="24"/>
        <v>0.5</v>
      </c>
      <c r="F98" s="2">
        <f t="shared" si="25"/>
        <v>2459677</v>
      </c>
      <c r="G98" s="3">
        <f t="shared" si="26"/>
        <v>0.22264202600958247</v>
      </c>
      <c r="H98">
        <f>MOD(280.46646+G98*(36000.76983 + G98*0.0003032),360)</f>
        <v>15.750807885315226</v>
      </c>
      <c r="I98">
        <f>357.52911+G98*(35999.05029 - 0.0001537*G98)</f>
        <v>8372.4305933676187</v>
      </c>
      <c r="J98">
        <f>0.016708634-G98*(0.000042037+0.0000001267*G98)</f>
        <v>1.6699268516700564E-2</v>
      </c>
      <c r="K98">
        <f>SIN(RADIANS(I98))*(1.914602-G98*(0.004817+0.000014*G98))+SIN(RADIANS(2*I98))*(0.019993-0.000101*G98)+SIN(RADIANS(3*I98))*0.000289</f>
        <v>1.9098282877989228</v>
      </c>
      <c r="L98">
        <f t="shared" si="27"/>
        <v>17.660636173114149</v>
      </c>
      <c r="M98">
        <f t="shared" si="28"/>
        <v>8374.3404216554172</v>
      </c>
      <c r="N98">
        <f t="shared" si="29"/>
        <v>1.0009872374554729</v>
      </c>
      <c r="O98">
        <f>L98-0.00569-0.00478*SIN(RADIANS(125.04-1934.136*G98))</f>
        <v>17.651058578363479</v>
      </c>
      <c r="P98">
        <f>23+(26+((21.448-G98*(46.815+G98*(0.00059-G98*0.001813))))/60)/60</f>
        <v>23.436395834531968</v>
      </c>
      <c r="Q98">
        <f>P98+0.00256*COS(RADIANS(125.04-1934.136*G98))</f>
        <v>23.437885341110874</v>
      </c>
      <c r="R98">
        <f t="shared" si="30"/>
        <v>16.274937243506489</v>
      </c>
      <c r="S98">
        <f t="shared" si="31"/>
        <v>6.92712656292088</v>
      </c>
      <c r="T98">
        <f t="shared" si="32"/>
        <v>4.3029220619946656E-2</v>
      </c>
      <c r="U98">
        <f t="shared" si="33"/>
        <v>-2.1157394458334453</v>
      </c>
      <c r="V98">
        <f t="shared" si="34"/>
        <v>98.36846817923653</v>
      </c>
      <c r="W98" s="7">
        <f t="shared" si="35"/>
        <v>0.4675965440596066</v>
      </c>
      <c r="X98" s="7">
        <f t="shared" si="36"/>
        <v>0.1943507991172829</v>
      </c>
      <c r="Y98" s="7">
        <f t="shared" si="37"/>
        <v>0.74084228900193039</v>
      </c>
      <c r="Z98">
        <f t="shared" si="38"/>
        <v>786.94774543389224</v>
      </c>
      <c r="AA98">
        <f>MOD(E98*1440+U98+4*$B$3-60*$B$4,1440)</f>
        <v>766.6609765541665</v>
      </c>
      <c r="AB98">
        <f t="shared" si="39"/>
        <v>11.665244138541624</v>
      </c>
      <c r="AC98">
        <f t="shared" si="22"/>
        <v>40.079194810092758</v>
      </c>
      <c r="AD98">
        <f t="shared" si="40"/>
        <v>49.920805189907242</v>
      </c>
      <c r="AE98">
        <f t="shared" si="41"/>
        <v>1.356861871873144E-2</v>
      </c>
      <c r="AF98">
        <f t="shared" si="42"/>
        <v>49.934373808625971</v>
      </c>
      <c r="AG98">
        <f t="shared" si="23"/>
        <v>198.16457361850755</v>
      </c>
    </row>
    <row r="99" spans="4:33" x14ac:dyDescent="0.25">
      <c r="D99" s="1">
        <f t="shared" si="43"/>
        <v>44659</v>
      </c>
      <c r="E99" s="7">
        <f t="shared" si="24"/>
        <v>0.5</v>
      </c>
      <c r="F99" s="2">
        <f t="shared" si="25"/>
        <v>2459678</v>
      </c>
      <c r="G99" s="3">
        <f t="shared" si="26"/>
        <v>0.22266940451745379</v>
      </c>
      <c r="H99">
        <f>MOD(280.46646+G99*(36000.76983 + G99*0.0003032),360)</f>
        <v>16.736455249176288</v>
      </c>
      <c r="I99">
        <f>357.52911+G99*(35999.05029 - 0.0001537*G99)</f>
        <v>8373.4161936474702</v>
      </c>
      <c r="J99">
        <f>0.016708634-G99*(0.000042037+0.0000001267*G99)</f>
        <v>1.6699267364245509E-2</v>
      </c>
      <c r="K99">
        <f>SIN(RADIANS(I99))*(1.914602-G99*(0.004817+0.000014*G99))+SIN(RADIANS(2*I99))*(0.019993-0.000101*G99)+SIN(RADIANS(3*I99))*0.000289</f>
        <v>1.9074682312998819</v>
      </c>
      <c r="L99">
        <f t="shared" si="27"/>
        <v>18.643923480476168</v>
      </c>
      <c r="M99">
        <f t="shared" si="28"/>
        <v>8375.3236618787705</v>
      </c>
      <c r="N99">
        <f t="shared" si="29"/>
        <v>1.0012735132969832</v>
      </c>
      <c r="O99">
        <f>L99-0.00569-0.00478*SIN(RADIANS(125.04-1934.136*G99))</f>
        <v>18.634348457807949</v>
      </c>
      <c r="P99">
        <f>23+(26+((21.448-G99*(46.815+G99*(0.00059-G99*0.001813))))/60)/60</f>
        <v>23.436395478497342</v>
      </c>
      <c r="Q99">
        <f>P99+0.00256*COS(RADIANS(125.04-1934.136*G99))</f>
        <v>23.437886908715132</v>
      </c>
      <c r="R99">
        <f t="shared" si="30"/>
        <v>17.191155327735476</v>
      </c>
      <c r="S99">
        <f t="shared" si="31"/>
        <v>7.3016705481252657</v>
      </c>
      <c r="T99">
        <f t="shared" si="32"/>
        <v>4.3029226539542192E-2</v>
      </c>
      <c r="U99">
        <f t="shared" si="33"/>
        <v>-1.8389237975247368</v>
      </c>
      <c r="V99">
        <f t="shared" si="34"/>
        <v>98.763853607663066</v>
      </c>
      <c r="W99" s="7">
        <f t="shared" si="35"/>
        <v>0.46740431097050333</v>
      </c>
      <c r="X99" s="7">
        <f t="shared" si="36"/>
        <v>0.19306027317143928</v>
      </c>
      <c r="Y99" s="7">
        <f t="shared" si="37"/>
        <v>0.7417483487695673</v>
      </c>
      <c r="Z99">
        <f t="shared" si="38"/>
        <v>790.11082886130453</v>
      </c>
      <c r="AA99">
        <f>MOD(E99*1440+U99+4*$B$3-60*$B$4,1440)</f>
        <v>766.93779220247518</v>
      </c>
      <c r="AB99">
        <f t="shared" si="39"/>
        <v>11.734448050618795</v>
      </c>
      <c r="AC99">
        <f t="shared" si="22"/>
        <v>39.729044980445678</v>
      </c>
      <c r="AD99">
        <f t="shared" si="40"/>
        <v>50.270955019554322</v>
      </c>
      <c r="AE99">
        <f t="shared" si="41"/>
        <v>1.3401438076510792E-2</v>
      </c>
      <c r="AF99">
        <f t="shared" si="42"/>
        <v>50.284356457630835</v>
      </c>
      <c r="AG99">
        <f t="shared" si="23"/>
        <v>198.39784939561704</v>
      </c>
    </row>
    <row r="100" spans="4:33" x14ac:dyDescent="0.25">
      <c r="D100" s="1">
        <f t="shared" si="43"/>
        <v>44660</v>
      </c>
      <c r="E100" s="7">
        <f t="shared" si="24"/>
        <v>0.5</v>
      </c>
      <c r="F100" s="2">
        <f t="shared" si="25"/>
        <v>2459679</v>
      </c>
      <c r="G100" s="3">
        <f t="shared" si="26"/>
        <v>0.22269678302532511</v>
      </c>
      <c r="H100">
        <f>MOD(280.46646+G100*(36000.76983 + G100*0.0003032),360)</f>
        <v>17.72210261303735</v>
      </c>
      <c r="I100">
        <f>357.52911+G100*(35999.05029 - 0.0001537*G100)</f>
        <v>8374.4017939273199</v>
      </c>
      <c r="J100">
        <f>0.016708634-G100*(0.000042037+0.0000001267*G100)</f>
        <v>1.669926621179026E-2</v>
      </c>
      <c r="K100">
        <f>SIN(RADIANS(I100))*(1.914602-G100*(0.004817+0.000014*G100))+SIN(RADIANS(2*I100))*(0.019993-0.000101*G100)+SIN(RADIANS(3*I100))*0.000289</f>
        <v>1.9045465363522753</v>
      </c>
      <c r="L100">
        <f t="shared" si="27"/>
        <v>19.626649149389625</v>
      </c>
      <c r="M100">
        <f t="shared" si="28"/>
        <v>8376.3063404636723</v>
      </c>
      <c r="N100">
        <f t="shared" si="29"/>
        <v>1.001559331812411</v>
      </c>
      <c r="O100">
        <f>L100-0.00569-0.00478*SIN(RADIANS(125.04-1934.136*G100))</f>
        <v>19.617076702122354</v>
      </c>
      <c r="P100">
        <f>23+(26+((21.448-G100*(46.815+G100*(0.00059-G100*0.001813))))/60)/60</f>
        <v>23.436395122462717</v>
      </c>
      <c r="Q100">
        <f>P100+0.00256*COS(RADIANS(125.04-1934.136*G100))</f>
        <v>23.43788847504544</v>
      </c>
      <c r="R100">
        <f t="shared" si="30"/>
        <v>18.108381046371047</v>
      </c>
      <c r="S100">
        <f t="shared" si="31"/>
        <v>7.6741522180509429</v>
      </c>
      <c r="T100">
        <f t="shared" si="32"/>
        <v>4.3029232454327465E-2</v>
      </c>
      <c r="U100">
        <f t="shared" si="33"/>
        <v>-1.5661580458142406</v>
      </c>
      <c r="V100">
        <f t="shared" si="34"/>
        <v>99.158189659913035</v>
      </c>
      <c r="W100" s="7">
        <f t="shared" si="35"/>
        <v>0.46721489030959329</v>
      </c>
      <c r="X100" s="7">
        <f t="shared" si="36"/>
        <v>0.19177547458761263</v>
      </c>
      <c r="Y100" s="7">
        <f t="shared" si="37"/>
        <v>0.74265430603157401</v>
      </c>
      <c r="Z100">
        <f t="shared" si="38"/>
        <v>793.26551727930428</v>
      </c>
      <c r="AA100">
        <f>MOD(E100*1440+U100+4*$B$3-60*$B$4,1440)</f>
        <v>767.21055795418567</v>
      </c>
      <c r="AB100">
        <f t="shared" si="39"/>
        <v>11.802639488546419</v>
      </c>
      <c r="AC100">
        <f t="shared" si="22"/>
        <v>39.381116272141732</v>
      </c>
      <c r="AD100">
        <f t="shared" si="40"/>
        <v>50.618883727858268</v>
      </c>
      <c r="AE100">
        <f t="shared" si="41"/>
        <v>1.3236981411323678E-2</v>
      </c>
      <c r="AF100">
        <f t="shared" si="42"/>
        <v>50.632120709269593</v>
      </c>
      <c r="AG100">
        <f t="shared" si="23"/>
        <v>198.63213357825654</v>
      </c>
    </row>
    <row r="101" spans="4:33" x14ac:dyDescent="0.25">
      <c r="D101" s="1">
        <f t="shared" si="43"/>
        <v>44661</v>
      </c>
      <c r="E101" s="7">
        <f t="shared" si="24"/>
        <v>0.5</v>
      </c>
      <c r="F101" s="2">
        <f t="shared" si="25"/>
        <v>2459680</v>
      </c>
      <c r="G101" s="3">
        <f t="shared" si="26"/>
        <v>0.22272416153319644</v>
      </c>
      <c r="H101">
        <f>MOD(280.46646+G101*(36000.76983 + G101*0.0003032),360)</f>
        <v>18.707749976900232</v>
      </c>
      <c r="I101">
        <f>357.52911+G101*(35999.05029 - 0.0001537*G101)</f>
        <v>8375.3873942071714</v>
      </c>
      <c r="J101">
        <f>0.016708634-G101*(0.000042037+0.0000001267*G101)</f>
        <v>1.6699265059334823E-2</v>
      </c>
      <c r="K101">
        <f>SIN(RADIANS(I101))*(1.914602-G101*(0.004817+0.000014*G101))+SIN(RADIANS(2*I101))*(0.019993-0.000101*G101)+SIN(RADIANS(3*I101))*0.000289</f>
        <v>1.9010646645400022</v>
      </c>
      <c r="L101">
        <f t="shared" si="27"/>
        <v>20.608814641440233</v>
      </c>
      <c r="M101">
        <f t="shared" si="28"/>
        <v>8377.2884588717116</v>
      </c>
      <c r="N101">
        <f t="shared" si="29"/>
        <v>1.0018446092139457</v>
      </c>
      <c r="O101">
        <f>L101-0.00569-0.00478*SIN(RADIANS(125.04-1934.136*G101))</f>
        <v>20.599244772890213</v>
      </c>
      <c r="P101">
        <f>23+(26+((21.448-G101*(46.815+G101*(0.00059-G101*0.001813))))/60)/60</f>
        <v>23.436394766428091</v>
      </c>
      <c r="Q101">
        <f>P101+0.00256*COS(RADIANS(125.04-1934.136*G101))</f>
        <v>23.437890040100164</v>
      </c>
      <c r="R101">
        <f t="shared" si="30"/>
        <v>19.02668663810482</v>
      </c>
      <c r="S101">
        <f t="shared" si="31"/>
        <v>8.0444766741570355</v>
      </c>
      <c r="T101">
        <f t="shared" si="32"/>
        <v>4.3029238364296313E-2</v>
      </c>
      <c r="U101">
        <f t="shared" si="33"/>
        <v>-1.2977253918746574</v>
      </c>
      <c r="V101">
        <f t="shared" si="34"/>
        <v>99.551413885971456</v>
      </c>
      <c r="W101" s="7">
        <f t="shared" si="35"/>
        <v>0.46702847874435743</v>
      </c>
      <c r="X101" s="7">
        <f t="shared" si="36"/>
        <v>0.19049677350554783</v>
      </c>
      <c r="Y101" s="7">
        <f t="shared" si="37"/>
        <v>0.74356018398316703</v>
      </c>
      <c r="Z101">
        <f t="shared" si="38"/>
        <v>796.41131108777165</v>
      </c>
      <c r="AA101">
        <f>MOD(E101*1440+U101+4*$B$3-60*$B$4,1440)</f>
        <v>767.47899060812529</v>
      </c>
      <c r="AB101">
        <f t="shared" si="39"/>
        <v>11.869747652031322</v>
      </c>
      <c r="AC101">
        <f t="shared" si="22"/>
        <v>39.035482659743877</v>
      </c>
      <c r="AD101">
        <f t="shared" si="40"/>
        <v>50.964517340256123</v>
      </c>
      <c r="AE101">
        <f t="shared" si="41"/>
        <v>1.3075215235344433E-2</v>
      </c>
      <c r="AF101">
        <f t="shared" si="42"/>
        <v>50.977592555491469</v>
      </c>
      <c r="AG101">
        <f t="shared" si="23"/>
        <v>198.8672890340718</v>
      </c>
    </row>
    <row r="102" spans="4:33" x14ac:dyDescent="0.25">
      <c r="D102" s="1">
        <f t="shared" si="43"/>
        <v>44662</v>
      </c>
      <c r="E102" s="7">
        <f t="shared" si="24"/>
        <v>0.5</v>
      </c>
      <c r="F102" s="2">
        <f t="shared" si="25"/>
        <v>2459681</v>
      </c>
      <c r="G102" s="3">
        <f t="shared" si="26"/>
        <v>0.22275154004106776</v>
      </c>
      <c r="H102">
        <f>MOD(280.46646+G102*(36000.76983 + G102*0.0003032),360)</f>
        <v>19.693397340761294</v>
      </c>
      <c r="I102">
        <f>357.52911+G102*(35999.05029 - 0.0001537*G102)</f>
        <v>8376.3729944870229</v>
      </c>
      <c r="J102">
        <f>0.016708634-G102*(0.000042037+0.0000001267*G102)</f>
        <v>1.6699263906879196E-2</v>
      </c>
      <c r="K102">
        <f>SIN(RADIANS(I102))*(1.914602-G102*(0.004817+0.000014*G102))+SIN(RADIANS(2*I102))*(0.019993-0.000101*G102)+SIN(RADIANS(3*I102))*0.000289</f>
        <v>1.8970242382193114</v>
      </c>
      <c r="L102">
        <f t="shared" si="27"/>
        <v>21.590421578980607</v>
      </c>
      <c r="M102">
        <f t="shared" si="28"/>
        <v>8378.2700187252431</v>
      </c>
      <c r="N102">
        <f t="shared" si="29"/>
        <v>1.0021292620155875</v>
      </c>
      <c r="O102">
        <f>L102-0.00569-0.00478*SIN(RADIANS(125.04-1934.136*G102))</f>
        <v>21.580854292461932</v>
      </c>
      <c r="P102">
        <f>23+(26+((21.448-G102*(46.815+G102*(0.00059-G102*0.001813))))/60)/60</f>
        <v>23.436394410393465</v>
      </c>
      <c r="Q102">
        <f>P102+0.00256*COS(RADIANS(125.04-1934.136*G102))</f>
        <v>23.437891603877656</v>
      </c>
      <c r="R102">
        <f t="shared" si="30"/>
        <v>19.946143103386078</v>
      </c>
      <c r="S102">
        <f t="shared" si="31"/>
        <v>8.4125492474906611</v>
      </c>
      <c r="T102">
        <f t="shared" si="32"/>
        <v>4.3029244269442497E-2</v>
      </c>
      <c r="U102">
        <f t="shared" si="33"/>
        <v>-1.0339043496156097</v>
      </c>
      <c r="V102">
        <f t="shared" si="34"/>
        <v>99.943461821183192</v>
      </c>
      <c r="W102" s="7">
        <f t="shared" si="35"/>
        <v>0.46684526968723306</v>
      </c>
      <c r="X102" s="7">
        <f t="shared" si="36"/>
        <v>0.18922454240616865</v>
      </c>
      <c r="Y102" s="7">
        <f t="shared" si="37"/>
        <v>0.74446599696829752</v>
      </c>
      <c r="Z102">
        <f t="shared" si="38"/>
        <v>799.54769456946553</v>
      </c>
      <c r="AA102">
        <f>MOD(E102*1440+U102+4*$B$3-60*$B$4,1440)</f>
        <v>767.7428116503844</v>
      </c>
      <c r="AB102">
        <f t="shared" si="39"/>
        <v>11.935702912596099</v>
      </c>
      <c r="AC102">
        <f t="shared" si="22"/>
        <v>38.692217111526851</v>
      </c>
      <c r="AD102">
        <f t="shared" si="40"/>
        <v>51.307782888473149</v>
      </c>
      <c r="AE102">
        <f t="shared" si="41"/>
        <v>1.2916106787525869E-2</v>
      </c>
      <c r="AF102">
        <f t="shared" si="42"/>
        <v>51.320698995260678</v>
      </c>
      <c r="AG102">
        <f t="shared" si="23"/>
        <v>199.10317524802048</v>
      </c>
    </row>
    <row r="103" spans="4:33" x14ac:dyDescent="0.25">
      <c r="D103" s="1">
        <f t="shared" si="43"/>
        <v>44663</v>
      </c>
      <c r="E103" s="7">
        <f t="shared" si="24"/>
        <v>0.5</v>
      </c>
      <c r="F103" s="2">
        <f t="shared" si="25"/>
        <v>2459682</v>
      </c>
      <c r="G103" s="3">
        <f t="shared" si="26"/>
        <v>0.22277891854893908</v>
      </c>
      <c r="H103">
        <f>MOD(280.46646+G103*(36000.76983 + G103*0.0003032),360)</f>
        <v>20.679044704624175</v>
      </c>
      <c r="I103">
        <f>357.52911+G103*(35999.05029 - 0.0001537*G103)</f>
        <v>8377.3585947668707</v>
      </c>
      <c r="J103">
        <f>0.016708634-G103*(0.000042037+0.0000001267*G103)</f>
        <v>1.6699262754423381E-2</v>
      </c>
      <c r="K103">
        <f>SIN(RADIANS(I103))*(1.914602-G103*(0.004817+0.000014*G103))+SIN(RADIANS(2*I103))*(0.019993-0.000101*G103)+SIN(RADIANS(3*I103))*0.000289</f>
        <v>1.8924270393513243</v>
      </c>
      <c r="L103">
        <f t="shared" si="27"/>
        <v>22.571471743975501</v>
      </c>
      <c r="M103">
        <f t="shared" si="28"/>
        <v>8379.2510218062216</v>
      </c>
      <c r="N103">
        <f t="shared" si="29"/>
        <v>1.0024132070564531</v>
      </c>
      <c r="O103">
        <f>L103-0.00569-0.00478*SIN(RADIANS(125.04-1934.136*G103))</f>
        <v>22.561907042800065</v>
      </c>
      <c r="P103">
        <f>23+(26+((21.448-G103*(46.815+G103*(0.00059-G103*0.001813))))/60)/60</f>
        <v>23.436394054358839</v>
      </c>
      <c r="Q103">
        <f>P103+0.00256*COS(RADIANS(125.04-1934.136*G103))</f>
        <v>23.437893166376281</v>
      </c>
      <c r="R103">
        <f t="shared" si="30"/>
        <v>20.866820144036872</v>
      </c>
      <c r="S103">
        <f t="shared" si="31"/>
        <v>8.7782754970484635</v>
      </c>
      <c r="T103">
        <f t="shared" si="32"/>
        <v>4.3029250169759871E-2</v>
      </c>
      <c r="U103">
        <f t="shared" si="33"/>
        <v>-0.77496853467070459</v>
      </c>
      <c r="V103">
        <f t="shared" si="34"/>
        <v>100.33426688753367</v>
      </c>
      <c r="W103" s="7">
        <f t="shared" si="35"/>
        <v>0.46666545314907693</v>
      </c>
      <c r="X103" s="7">
        <f t="shared" si="36"/>
        <v>0.18795915623926115</v>
      </c>
      <c r="Y103" s="7">
        <f t="shared" si="37"/>
        <v>0.74537175005889267</v>
      </c>
      <c r="Z103">
        <f t="shared" si="38"/>
        <v>802.67413510026938</v>
      </c>
      <c r="AA103">
        <f>MOD(E103*1440+U103+4*$B$3-60*$B$4,1440)</f>
        <v>768.00174746532923</v>
      </c>
      <c r="AB103">
        <f t="shared" si="39"/>
        <v>12.000436866332308</v>
      </c>
      <c r="AC103">
        <f t="shared" si="22"/>
        <v>38.351391602232312</v>
      </c>
      <c r="AD103">
        <f t="shared" si="40"/>
        <v>51.648608397767688</v>
      </c>
      <c r="AE103">
        <f t="shared" si="41"/>
        <v>1.2759624042568118E-2</v>
      </c>
      <c r="AF103">
        <f t="shared" si="42"/>
        <v>51.661368021810254</v>
      </c>
      <c r="AG103">
        <f t="shared" si="23"/>
        <v>199.33964830225739</v>
      </c>
    </row>
    <row r="104" spans="4:33" x14ac:dyDescent="0.25">
      <c r="D104" s="1">
        <f t="shared" si="43"/>
        <v>44664</v>
      </c>
      <c r="E104" s="7">
        <f t="shared" si="24"/>
        <v>0.5</v>
      </c>
      <c r="F104" s="2">
        <f t="shared" si="25"/>
        <v>2459683</v>
      </c>
      <c r="G104" s="3">
        <f t="shared" si="26"/>
        <v>0.2228062970568104</v>
      </c>
      <c r="H104">
        <f>MOD(280.46646+G104*(36000.76983 + G104*0.0003032),360)</f>
        <v>21.664692068488876</v>
      </c>
      <c r="I104">
        <f>357.52911+G104*(35999.05029 - 0.0001537*G104)</f>
        <v>8378.3441950467222</v>
      </c>
      <c r="J104">
        <f>0.016708634-G104*(0.000042037+0.0000001267*G104)</f>
        <v>1.6699261601967375E-2</v>
      </c>
      <c r="K104">
        <f>SIN(RADIANS(I104))*(1.914602-G104*(0.004817+0.000014*G104))+SIN(RADIANS(2*I104))*(0.019993-0.000101*G104)+SIN(RADIANS(3*I104))*0.000289</f>
        <v>1.8872750082965732</v>
      </c>
      <c r="L104">
        <f t="shared" si="27"/>
        <v>23.551967076785449</v>
      </c>
      <c r="M104">
        <f t="shared" si="28"/>
        <v>8380.2314700550196</v>
      </c>
      <c r="N104">
        <f t="shared" si="29"/>
        <v>1.0026963615238367</v>
      </c>
      <c r="O104">
        <f>L104-0.00569-0.00478*SIN(RADIANS(125.04-1934.136*G104))</f>
        <v>23.542404964262936</v>
      </c>
      <c r="P104">
        <f>23+(26+((21.448-G104*(46.815+G104*(0.00059-G104*0.001813))))/60)/60</f>
        <v>23.436393698324213</v>
      </c>
      <c r="Q104">
        <f>P104+0.00256*COS(RADIANS(125.04-1934.136*G104))</f>
        <v>23.437894727594394</v>
      </c>
      <c r="R104">
        <f t="shared" si="30"/>
        <v>21.788786102075569</v>
      </c>
      <c r="S104">
        <f t="shared" si="31"/>
        <v>9.141561209264168</v>
      </c>
      <c r="T104">
        <f t="shared" si="32"/>
        <v>4.3029256065242188E-2</v>
      </c>
      <c r="U104">
        <f t="shared" si="33"/>
        <v>-0.52118644601005759</v>
      </c>
      <c r="V104">
        <f t="shared" si="34"/>
        <v>100.72376029690408</v>
      </c>
      <c r="W104" s="7">
        <f t="shared" si="35"/>
        <v>0.466489215587507</v>
      </c>
      <c r="X104" s="7">
        <f t="shared" si="36"/>
        <v>0.1867009925405512</v>
      </c>
      <c r="Y104" s="7">
        <f t="shared" si="37"/>
        <v>0.74627743863446283</v>
      </c>
      <c r="Z104">
        <f t="shared" si="38"/>
        <v>805.7900823752326</v>
      </c>
      <c r="AA104">
        <f>MOD(E104*1440+U104+4*$B$3-60*$B$4,1440)</f>
        <v>768.25552955398996</v>
      </c>
      <c r="AB104">
        <f t="shared" si="39"/>
        <v>12.06388238849749</v>
      </c>
      <c r="AC104">
        <f t="shared" si="22"/>
        <v>38.013077127329467</v>
      </c>
      <c r="AD104">
        <f t="shared" si="40"/>
        <v>51.986922872670533</v>
      </c>
      <c r="AE104">
        <f t="shared" si="41"/>
        <v>1.2605735718622339E-2</v>
      </c>
      <c r="AF104">
        <f t="shared" si="42"/>
        <v>51.999528608389156</v>
      </c>
      <c r="AG104">
        <f t="shared" si="23"/>
        <v>199.57656086238583</v>
      </c>
    </row>
    <row r="105" spans="4:33" x14ac:dyDescent="0.25">
      <c r="D105" s="1">
        <f t="shared" si="43"/>
        <v>44665</v>
      </c>
      <c r="E105" s="7">
        <f t="shared" si="24"/>
        <v>0.5</v>
      </c>
      <c r="F105" s="2">
        <f t="shared" si="25"/>
        <v>2459684</v>
      </c>
      <c r="G105" s="3">
        <f t="shared" si="26"/>
        <v>0.22283367556468173</v>
      </c>
      <c r="H105">
        <f>MOD(280.46646+G105*(36000.76983 + G105*0.0003032),360)</f>
        <v>22.650339432349938</v>
      </c>
      <c r="I105">
        <f>357.52911+G105*(35999.05029 - 0.0001537*G105)</f>
        <v>8379.3297953265719</v>
      </c>
      <c r="J105">
        <f>0.016708634-G105*(0.000042037+0.0000001267*G105)</f>
        <v>1.6699260449511175E-2</v>
      </c>
      <c r="K105">
        <f>SIN(RADIANS(I105))*(1.914602-G105*(0.004817+0.000014*G105))+SIN(RADIANS(2*I105))*(0.019993-0.000101*G105)+SIN(RADIANS(3*I105))*0.000289</f>
        <v>1.8815702425728897</v>
      </c>
      <c r="L105">
        <f t="shared" si="27"/>
        <v>24.531909674922829</v>
      </c>
      <c r="M105">
        <f t="shared" si="28"/>
        <v>8381.2113655691446</v>
      </c>
      <c r="N105">
        <f t="shared" si="29"/>
        <v>1.002978642975991</v>
      </c>
      <c r="O105">
        <f>L105-0.00569-0.00478*SIN(RADIANS(125.04-1934.136*G105))</f>
        <v>24.522350154360712</v>
      </c>
      <c r="P105">
        <f>23+(26+((21.448-G105*(46.815+G105*(0.00059-G105*0.001813))))/60)/60</f>
        <v>23.436393342289588</v>
      </c>
      <c r="Q105">
        <f>P105+0.00256*COS(RADIANS(125.04-1934.136*G105))</f>
        <v>23.437896287530364</v>
      </c>
      <c r="R105">
        <f t="shared" si="30"/>
        <v>22.712107897773652</v>
      </c>
      <c r="S105">
        <f t="shared" si="31"/>
        <v>9.5023123986911067</v>
      </c>
      <c r="T105">
        <f t="shared" si="32"/>
        <v>4.3029261955883316E-2</v>
      </c>
      <c r="U105">
        <f t="shared" si="33"/>
        <v>-0.27282124003863994</v>
      </c>
      <c r="V105">
        <f t="shared" si="34"/>
        <v>101.11187095652269</v>
      </c>
      <c r="W105" s="7">
        <f t="shared" si="35"/>
        <v>0.46631673975002685</v>
      </c>
      <c r="X105" s="7">
        <f t="shared" si="36"/>
        <v>0.18545043153746382</v>
      </c>
      <c r="Y105" s="7">
        <f t="shared" si="37"/>
        <v>0.74718304796258983</v>
      </c>
      <c r="Z105">
        <f t="shared" si="38"/>
        <v>808.89496765218155</v>
      </c>
      <c r="AA105">
        <f>MOD(E105*1440+U105+4*$B$3-60*$B$4,1440)</f>
        <v>768.50389475996133</v>
      </c>
      <c r="AB105">
        <f t="shared" si="39"/>
        <v>12.125973689990332</v>
      </c>
      <c r="AC105">
        <f t="shared" si="22"/>
        <v>37.677343718816502</v>
      </c>
      <c r="AD105">
        <f t="shared" si="40"/>
        <v>52.322656281183498</v>
      </c>
      <c r="AE105">
        <f t="shared" si="41"/>
        <v>1.2454411283869296E-2</v>
      </c>
      <c r="AF105">
        <f t="shared" si="42"/>
        <v>52.335110692467367</v>
      </c>
      <c r="AG105">
        <f t="shared" si="23"/>
        <v>199.81376217066781</v>
      </c>
    </row>
    <row r="106" spans="4:33" x14ac:dyDescent="0.25">
      <c r="D106" s="1">
        <f t="shared" si="43"/>
        <v>44666</v>
      </c>
      <c r="E106" s="7">
        <f t="shared" si="24"/>
        <v>0.5</v>
      </c>
      <c r="F106" s="2">
        <f t="shared" si="25"/>
        <v>2459685</v>
      </c>
      <c r="G106" s="3">
        <f t="shared" si="26"/>
        <v>0.22286105407255305</v>
      </c>
      <c r="H106">
        <f>MOD(280.46646+G106*(36000.76983 + G106*0.0003032),360)</f>
        <v>23.635986796214638</v>
      </c>
      <c r="I106">
        <f>357.52911+G106*(35999.05029 - 0.0001537*G106)</f>
        <v>8380.3153956064198</v>
      </c>
      <c r="J106">
        <f>0.016708634-G106*(0.000042037+0.0000001267*G106)</f>
        <v>1.6699259297054792E-2</v>
      </c>
      <c r="K106">
        <f>SIN(RADIANS(I106))*(1.914602-G106*(0.004817+0.000014*G106))+SIN(RADIANS(2*I106))*(0.019993-0.000101*G106)+SIN(RADIANS(3*I106))*0.000289</f>
        <v>1.8753149955774235</v>
      </c>
      <c r="L106">
        <f t="shared" si="27"/>
        <v>25.511301791792061</v>
      </c>
      <c r="M106">
        <f t="shared" si="28"/>
        <v>8382.1907106019971</v>
      </c>
      <c r="N106">
        <f t="shared" si="29"/>
        <v>1.0032599693646667</v>
      </c>
      <c r="O106">
        <f>L106-0.00569-0.00478*SIN(RADIANS(125.04-1934.136*G106))</f>
        <v>25.501744866495599</v>
      </c>
      <c r="P106">
        <f>23+(26+((21.448-G106*(46.815+G106*(0.00059-G106*0.001813))))/60)/60</f>
        <v>23.436392986254962</v>
      </c>
      <c r="Q106">
        <f>P106+0.00256*COS(RADIANS(125.04-1934.136*G106))</f>
        <v>23.437897846182551</v>
      </c>
      <c r="R106">
        <f t="shared" si="30"/>
        <v>23.636850966957891</v>
      </c>
      <c r="S106">
        <f t="shared" si="31"/>
        <v>9.860435309938854</v>
      </c>
      <c r="T106">
        <f t="shared" si="32"/>
        <v>4.302926784167705E-2</v>
      </c>
      <c r="U106">
        <f t="shared" si="33"/>
        <v>-3.0130497126224526E-2</v>
      </c>
      <c r="V106">
        <f t="shared" si="34"/>
        <v>101.49852537684603</v>
      </c>
      <c r="W106" s="7">
        <f t="shared" si="35"/>
        <v>0.46614820451189326</v>
      </c>
      <c r="X106" s="7">
        <f t="shared" si="36"/>
        <v>0.1842078562428765</v>
      </c>
      <c r="Y106" s="7">
        <f t="shared" si="37"/>
        <v>0.74808855278091013</v>
      </c>
      <c r="Z106">
        <f t="shared" si="38"/>
        <v>811.98820301476826</v>
      </c>
      <c r="AA106">
        <f>MOD(E106*1440+U106+4*$B$3-60*$B$4,1440)</f>
        <v>768.7465855028737</v>
      </c>
      <c r="AB106">
        <f t="shared" si="39"/>
        <v>12.186646375718425</v>
      </c>
      <c r="AC106">
        <f t="shared" si="22"/>
        <v>37.344260462604225</v>
      </c>
      <c r="AD106">
        <f t="shared" si="40"/>
        <v>52.655739537395775</v>
      </c>
      <c r="AE106">
        <f t="shared" si="41"/>
        <v>1.230562096210701E-2</v>
      </c>
      <c r="AF106">
        <f t="shared" si="42"/>
        <v>52.668045158357884</v>
      </c>
      <c r="AG106">
        <f t="shared" si="23"/>
        <v>200.05109804679608</v>
      </c>
    </row>
    <row r="107" spans="4:33" x14ac:dyDescent="0.25">
      <c r="D107" s="1">
        <f t="shared" si="43"/>
        <v>44667</v>
      </c>
      <c r="E107" s="7">
        <f t="shared" si="24"/>
        <v>0.5</v>
      </c>
      <c r="F107" s="2">
        <f t="shared" si="25"/>
        <v>2459686</v>
      </c>
      <c r="G107" s="3">
        <f t="shared" si="26"/>
        <v>0.22288843258042437</v>
      </c>
      <c r="H107">
        <f>MOD(280.46646+G107*(36000.76983 + G107*0.0003032),360)</f>
        <v>24.621634160079338</v>
      </c>
      <c r="I107">
        <f>357.52911+G107*(35999.05029 - 0.0001537*G107)</f>
        <v>8381.3009958862694</v>
      </c>
      <c r="J107">
        <f>0.016708634-G107*(0.000042037+0.0000001267*G107)</f>
        <v>1.6699258144598213E-2</v>
      </c>
      <c r="K107">
        <f>SIN(RADIANS(I107))*(1.914602-G107*(0.004817+0.000014*G107))+SIN(RADIANS(2*I107))*(0.019993-0.000101*G107)+SIN(RADIANS(3*I107))*0.000289</f>
        <v>1.8685116752740834</v>
      </c>
      <c r="L107">
        <f t="shared" si="27"/>
        <v>26.49014583535342</v>
      </c>
      <c r="M107">
        <f t="shared" si="28"/>
        <v>8383.1695075615444</v>
      </c>
      <c r="N107">
        <f t="shared" si="29"/>
        <v>1.0035402590573699</v>
      </c>
      <c r="O107">
        <f>L107-0.00569-0.00478*SIN(RADIANS(125.04-1934.136*G107))</f>
        <v>26.480591508625654</v>
      </c>
      <c r="P107">
        <f>23+(26+((21.448-G107*(46.815+G107*(0.00059-G107*0.001813))))/60)/60</f>
        <v>23.436392630220336</v>
      </c>
      <c r="Q107">
        <f>P107+0.00256*COS(RADIANS(125.04-1934.136*G107))</f>
        <v>23.437899403549316</v>
      </c>
      <c r="R107">
        <f t="shared" si="30"/>
        <v>24.563079197510998</v>
      </c>
      <c r="S107">
        <f t="shared" si="31"/>
        <v>10.21583642089576</v>
      </c>
      <c r="T107">
        <f t="shared" si="32"/>
        <v>4.3029273722617209E-2</v>
      </c>
      <c r="U107">
        <f t="shared" si="33"/>
        <v>0.20663401938562073</v>
      </c>
      <c r="V107">
        <f t="shared" si="34"/>
        <v>101.88364758209562</v>
      </c>
      <c r="W107" s="7">
        <f t="shared" si="35"/>
        <v>0.46598378470876001</v>
      </c>
      <c r="X107" s="7">
        <f t="shared" si="36"/>
        <v>0.18297365253627215</v>
      </c>
      <c r="Y107" s="7">
        <f t="shared" si="37"/>
        <v>0.74899391688124795</v>
      </c>
      <c r="Z107">
        <f t="shared" si="38"/>
        <v>815.06918065676496</v>
      </c>
      <c r="AA107">
        <f>MOD(E107*1440+U107+4*$B$3-60*$B$4,1440)</f>
        <v>768.98335001938563</v>
      </c>
      <c r="AB107">
        <f t="shared" si="39"/>
        <v>12.245837504846406</v>
      </c>
      <c r="AC107">
        <f t="shared" si="22"/>
        <v>37.013895517542117</v>
      </c>
      <c r="AD107">
        <f t="shared" si="40"/>
        <v>52.986104482457883</v>
      </c>
      <c r="AE107">
        <f t="shared" si="41"/>
        <v>1.215933573748258E-2</v>
      </c>
      <c r="AF107">
        <f t="shared" si="42"/>
        <v>52.998263818195362</v>
      </c>
      <c r="AG107">
        <f t="shared" si="23"/>
        <v>200.2884108968083</v>
      </c>
    </row>
    <row r="108" spans="4:33" x14ac:dyDescent="0.25">
      <c r="D108" s="1">
        <f t="shared" si="43"/>
        <v>44668</v>
      </c>
      <c r="E108" s="7">
        <f t="shared" si="24"/>
        <v>0.5</v>
      </c>
      <c r="F108" s="2">
        <f t="shared" si="25"/>
        <v>2459687</v>
      </c>
      <c r="G108" s="3">
        <f t="shared" si="26"/>
        <v>0.2229158110882957</v>
      </c>
      <c r="H108">
        <f>MOD(280.46646+G108*(36000.76983 + G108*0.0003032),360)</f>
        <v>25.607281523944039</v>
      </c>
      <c r="I108">
        <f>357.52911+G108*(35999.05029 - 0.0001537*G108)</f>
        <v>8382.2865961661191</v>
      </c>
      <c r="J108">
        <f>0.016708634-G108*(0.000042037+0.0000001267*G108)</f>
        <v>1.6699256992141448E-2</v>
      </c>
      <c r="K108">
        <f>SIN(RADIANS(I108))*(1.914602-G108*(0.004817+0.000014*G108))+SIN(RADIANS(2*I108))*(0.019993-0.000101*G108)+SIN(RADIANS(3*I108))*0.000289</f>
        <v>1.8611628428476299</v>
      </c>
      <c r="L108">
        <f t="shared" si="27"/>
        <v>27.468444366791669</v>
      </c>
      <c r="M108">
        <f t="shared" si="28"/>
        <v>8384.1477590089671</v>
      </c>
      <c r="N108">
        <f t="shared" si="29"/>
        <v>1.0038194308593487</v>
      </c>
      <c r="O108">
        <f>L108-0.00569-0.00478*SIN(RADIANS(125.04-1934.136*G108))</f>
        <v>27.458892641933421</v>
      </c>
      <c r="P108">
        <f>23+(26+((21.448-G108*(46.815+G108*(0.00059-G108*0.001813))))/60)/60</f>
        <v>23.436392274185714</v>
      </c>
      <c r="Q108">
        <f>P108+0.00256*COS(RADIANS(125.04-1934.136*G108))</f>
        <v>23.437900959629037</v>
      </c>
      <c r="R108">
        <f t="shared" si="30"/>
        <v>25.49085486516622</v>
      </c>
      <c r="S108">
        <f t="shared" si="31"/>
        <v>10.568422447320128</v>
      </c>
      <c r="T108">
        <f t="shared" si="32"/>
        <v>4.3029279598697637E-2</v>
      </c>
      <c r="U108">
        <f t="shared" si="33"/>
        <v>0.4372266116037935</v>
      </c>
      <c r="V108">
        <f t="shared" si="34"/>
        <v>102.26715902375483</v>
      </c>
      <c r="W108" s="7">
        <f t="shared" si="35"/>
        <v>0.46582365096416406</v>
      </c>
      <c r="X108" s="7">
        <f t="shared" si="36"/>
        <v>0.18174820923151175</v>
      </c>
      <c r="Y108" s="7">
        <f t="shared" si="37"/>
        <v>0.74989909269681632</v>
      </c>
      <c r="Z108">
        <f t="shared" si="38"/>
        <v>818.13727219003863</v>
      </c>
      <c r="AA108">
        <f>MOD(E108*1440+U108+4*$B$3-60*$B$4,1440)</f>
        <v>769.21394261160378</v>
      </c>
      <c r="AB108">
        <f t="shared" si="39"/>
        <v>12.303485652900946</v>
      </c>
      <c r="AC108">
        <f t="shared" si="22"/>
        <v>36.686316136094312</v>
      </c>
      <c r="AD108">
        <f t="shared" si="40"/>
        <v>53.313683863905688</v>
      </c>
      <c r="AE108">
        <f t="shared" si="41"/>
        <v>1.201552735847216E-2</v>
      </c>
      <c r="AF108">
        <f t="shared" si="42"/>
        <v>53.325699391264159</v>
      </c>
      <c r="AG108">
        <f t="shared" si="23"/>
        <v>200.52553973076698</v>
      </c>
    </row>
    <row r="109" spans="4:33" x14ac:dyDescent="0.25">
      <c r="D109" s="1">
        <f t="shared" si="43"/>
        <v>44669</v>
      </c>
      <c r="E109" s="7">
        <f t="shared" si="24"/>
        <v>0.5</v>
      </c>
      <c r="F109" s="2">
        <f t="shared" si="25"/>
        <v>2459688</v>
      </c>
      <c r="G109" s="3">
        <f t="shared" si="26"/>
        <v>0.22294318959616702</v>
      </c>
      <c r="H109">
        <f>MOD(280.46646+G109*(36000.76983 + G109*0.0003032),360)</f>
        <v>26.592928887810558</v>
      </c>
      <c r="I109">
        <f>357.52911+G109*(35999.05029 - 0.0001537*G109)</f>
        <v>8383.272196445967</v>
      </c>
      <c r="J109">
        <f>0.016708634-G109*(0.000042037+0.0000001267*G109)</f>
        <v>1.6699255839684492E-2</v>
      </c>
      <c r="K109">
        <f>SIN(RADIANS(I109))*(1.914602-G109*(0.004817+0.000014*G109))+SIN(RADIANS(2*I109))*(0.019993-0.000101*G109)+SIN(RADIANS(3*I109))*0.000289</f>
        <v>1.8532712113251493</v>
      </c>
      <c r="L109">
        <f t="shared" si="27"/>
        <v>28.446200099135709</v>
      </c>
      <c r="M109">
        <f t="shared" si="28"/>
        <v>8385.1254676572917</v>
      </c>
      <c r="N109">
        <f t="shared" si="29"/>
        <v>1.0040974040353117</v>
      </c>
      <c r="O109">
        <f>L109-0.00569-0.00478*SIN(RADIANS(125.04-1934.136*G109))</f>
        <v>28.436650979445577</v>
      </c>
      <c r="P109">
        <f>23+(26+((21.448-G109*(46.815+G109*(0.00059-G109*0.001813))))/60)/60</f>
        <v>23.436391918151088</v>
      </c>
      <c r="Q109">
        <f>P109+0.00256*COS(RADIANS(125.04-1934.136*G109))</f>
        <v>23.43790251442007</v>
      </c>
      <c r="R109">
        <f t="shared" si="30"/>
        <v>26.420238568573765</v>
      </c>
      <c r="S109">
        <f t="shared" si="31"/>
        <v>10.918100348831626</v>
      </c>
      <c r="T109">
        <f t="shared" si="32"/>
        <v>4.3029285469912151E-2</v>
      </c>
      <c r="U109">
        <f t="shared" si="33"/>
        <v>0.6614079027232036</v>
      </c>
      <c r="V109">
        <f t="shared" si="34"/>
        <v>102.64897849729796</v>
      </c>
      <c r="W109" s="7">
        <f t="shared" si="35"/>
        <v>0.46566796951199779</v>
      </c>
      <c r="X109" s="7">
        <f t="shared" si="36"/>
        <v>0.18053191813061456</v>
      </c>
      <c r="Y109" s="7">
        <f t="shared" si="37"/>
        <v>0.75080402089338094</v>
      </c>
      <c r="Z109">
        <f t="shared" si="38"/>
        <v>821.19182797838369</v>
      </c>
      <c r="AA109">
        <f>MOD(E109*1440+U109+4*$B$3-60*$B$4,1440)</f>
        <v>769.43812390272319</v>
      </c>
      <c r="AB109">
        <f t="shared" si="39"/>
        <v>12.359530975680798</v>
      </c>
      <c r="AC109">
        <f t="shared" si="22"/>
        <v>36.361588686713091</v>
      </c>
      <c r="AD109">
        <f t="shared" si="40"/>
        <v>53.638411313286909</v>
      </c>
      <c r="AE109">
        <f t="shared" si="41"/>
        <v>1.1874168341224981E-2</v>
      </c>
      <c r="AF109">
        <f t="shared" si="42"/>
        <v>53.650285481628131</v>
      </c>
      <c r="AG109">
        <f t="shared" si="23"/>
        <v>200.76232018979732</v>
      </c>
    </row>
    <row r="110" spans="4:33" x14ac:dyDescent="0.25">
      <c r="D110" s="1">
        <f t="shared" si="43"/>
        <v>44670</v>
      </c>
      <c r="E110" s="7">
        <f t="shared" si="24"/>
        <v>0.5</v>
      </c>
      <c r="F110" s="2">
        <f t="shared" si="25"/>
        <v>2459689</v>
      </c>
      <c r="G110" s="3">
        <f t="shared" si="26"/>
        <v>0.22297056810403834</v>
      </c>
      <c r="H110">
        <f>MOD(280.46646+G110*(36000.76983 + G110*0.0003032),360)</f>
        <v>27.578576251677077</v>
      </c>
      <c r="I110">
        <f>357.52911+G110*(35999.05029 - 0.0001537*G110)</f>
        <v>8384.2577967258167</v>
      </c>
      <c r="J110">
        <f>0.016708634-G110*(0.000042037+0.0000001267*G110)</f>
        <v>1.6699254687227345E-2</v>
      </c>
      <c r="K110">
        <f>SIN(RADIANS(I110))*(1.914602-G110*(0.004817+0.000014*G110))+SIN(RADIANS(2*I110))*(0.019993-0.000101*G110)+SIN(RADIANS(3*I110))*0.000289</f>
        <v>1.8448396441662058</v>
      </c>
      <c r="L110">
        <f t="shared" si="27"/>
        <v>29.423415895843284</v>
      </c>
      <c r="M110">
        <f t="shared" si="28"/>
        <v>8386.1026363699821</v>
      </c>
      <c r="N110">
        <f t="shared" si="29"/>
        <v>1.0043740983308671</v>
      </c>
      <c r="O110">
        <f>L110-0.00569-0.00478*SIN(RADIANS(125.04-1934.136*G110))</f>
        <v>29.413869384617644</v>
      </c>
      <c r="P110">
        <f>23+(26+((21.448-G110*(46.815+G110*(0.00059-G110*0.001813))))/60)/60</f>
        <v>23.436391562116462</v>
      </c>
      <c r="Q110">
        <f>P110+0.00256*COS(RADIANS(125.04-1934.136*G110))</f>
        <v>23.437904067920783</v>
      </c>
      <c r="R110">
        <f t="shared" si="30"/>
        <v>27.351289163690705</v>
      </c>
      <c r="S110">
        <f t="shared" si="31"/>
        <v>11.2647773363583</v>
      </c>
      <c r="T110">
        <f t="shared" si="32"/>
        <v>4.3029291336254577E-2</v>
      </c>
      <c r="U110">
        <f t="shared" si="33"/>
        <v>0.8789450996083048</v>
      </c>
      <c r="V110">
        <f t="shared" si="34"/>
        <v>103.02902206247515</v>
      </c>
      <c r="W110" s="7">
        <f t="shared" si="35"/>
        <v>0.4655169020141609</v>
      </c>
      <c r="X110" s="7">
        <f t="shared" si="36"/>
        <v>0.17932517406284101</v>
      </c>
      <c r="Y110" s="7">
        <f t="shared" si="37"/>
        <v>0.75170862996548071</v>
      </c>
      <c r="Z110">
        <f t="shared" si="38"/>
        <v>824.2321764998012</v>
      </c>
      <c r="AA110">
        <f>MOD(E110*1440+U110+4*$B$3-60*$B$4,1440)</f>
        <v>769.65566109960832</v>
      </c>
      <c r="AB110">
        <f t="shared" si="39"/>
        <v>12.413915274902081</v>
      </c>
      <c r="AC110">
        <f t="shared" si="22"/>
        <v>36.03977867792679</v>
      </c>
      <c r="AD110">
        <f t="shared" si="40"/>
        <v>53.96022132207321</v>
      </c>
      <c r="AE110">
        <f t="shared" si="41"/>
        <v>1.1735231972367456E-2</v>
      </c>
      <c r="AF110">
        <f t="shared" si="42"/>
        <v>53.971956554045576</v>
      </c>
      <c r="AG110">
        <f t="shared" si="23"/>
        <v>200.99858458309149</v>
      </c>
    </row>
    <row r="111" spans="4:33" x14ac:dyDescent="0.25">
      <c r="D111" s="1">
        <f t="shared" si="43"/>
        <v>44671</v>
      </c>
      <c r="E111" s="7">
        <f t="shared" si="24"/>
        <v>0.5</v>
      </c>
      <c r="F111" s="2">
        <f t="shared" si="25"/>
        <v>2459690</v>
      </c>
      <c r="G111" s="3">
        <f t="shared" si="26"/>
        <v>0.22299794661190966</v>
      </c>
      <c r="H111">
        <f>MOD(280.46646+G111*(36000.76983 + G111*0.0003032),360)</f>
        <v>28.564223615543597</v>
      </c>
      <c r="I111">
        <f>357.52911+G111*(35999.05029 - 0.0001537*G111)</f>
        <v>8385.2433970056645</v>
      </c>
      <c r="J111">
        <f>0.016708634-G111*(0.000042037+0.0000001267*G111)</f>
        <v>1.6699253534770007E-2</v>
      </c>
      <c r="K111">
        <f>SIN(RADIANS(I111))*(1.914602-G111*(0.004817+0.000014*G111))+SIN(RADIANS(2*I111))*(0.019993-0.000101*G111)+SIN(RADIANS(3*I111))*0.000289</f>
        <v>1.8358711538228223</v>
      </c>
      <c r="L111">
        <f t="shared" si="27"/>
        <v>30.400094769366419</v>
      </c>
      <c r="M111">
        <f t="shared" si="28"/>
        <v>8387.0792681594867</v>
      </c>
      <c r="N111">
        <f t="shared" si="29"/>
        <v>1.0046494339936731</v>
      </c>
      <c r="O111">
        <f>L111-0.00569-0.00478*SIN(RADIANS(125.04-1934.136*G111))</f>
        <v>30.390550869899418</v>
      </c>
      <c r="P111">
        <f>23+(26+((21.448-G111*(46.815+G111*(0.00059-G111*0.001813))))/60)/60</f>
        <v>23.43639120608184</v>
      </c>
      <c r="Q111">
        <f>P111+0.00256*COS(RADIANS(125.04-1934.136*G111))</f>
        <v>23.437905620129548</v>
      </c>
      <c r="R111">
        <f t="shared" si="30"/>
        <v>28.284063697557656</v>
      </c>
      <c r="S111">
        <f t="shared" si="31"/>
        <v>11.608360881093049</v>
      </c>
      <c r="T111">
        <f t="shared" si="32"/>
        <v>4.3029297197718787E-2</v>
      </c>
      <c r="U111">
        <f t="shared" si="33"/>
        <v>1.0896122619567863</v>
      </c>
      <c r="V111">
        <f t="shared" si="34"/>
        <v>103.40720296749885</v>
      </c>
      <c r="W111" s="7">
        <f t="shared" si="35"/>
        <v>0.46537060537364117</v>
      </c>
      <c r="X111" s="7">
        <f t="shared" si="36"/>
        <v>0.17812837490836661</v>
      </c>
      <c r="Y111" s="7">
        <f t="shared" si="37"/>
        <v>0.75261283583891569</v>
      </c>
      <c r="Z111">
        <f t="shared" si="38"/>
        <v>827.25762373999078</v>
      </c>
      <c r="AA111">
        <f>MOD(E111*1440+U111+4*$B$3-60*$B$4,1440)</f>
        <v>769.86632826195671</v>
      </c>
      <c r="AB111">
        <f t="shared" si="39"/>
        <v>12.466582065489177</v>
      </c>
      <c r="AC111">
        <f t="shared" si="22"/>
        <v>35.720950784151427</v>
      </c>
      <c r="AD111">
        <f t="shared" si="40"/>
        <v>54.279049215848573</v>
      </c>
      <c r="AE111">
        <f t="shared" si="41"/>
        <v>1.1598692311354967E-2</v>
      </c>
      <c r="AF111">
        <f t="shared" si="42"/>
        <v>54.290647908159926</v>
      </c>
      <c r="AG111">
        <f t="shared" si="23"/>
        <v>201.23416193548937</v>
      </c>
    </row>
    <row r="112" spans="4:33" x14ac:dyDescent="0.25">
      <c r="D112" s="1">
        <f t="shared" si="43"/>
        <v>44672</v>
      </c>
      <c r="E112" s="7">
        <f t="shared" si="24"/>
        <v>0.5</v>
      </c>
      <c r="F112" s="2">
        <f t="shared" si="25"/>
        <v>2459691</v>
      </c>
      <c r="G112" s="3">
        <f t="shared" si="26"/>
        <v>0.22302532511978096</v>
      </c>
      <c r="H112">
        <f>MOD(280.46646+G112*(36000.76983 + G112*0.0003032),360)</f>
        <v>29.549870979408297</v>
      </c>
      <c r="I112">
        <f>357.52911+G112*(35999.05029 - 0.0001537*G112)</f>
        <v>8386.2289972855106</v>
      </c>
      <c r="J112">
        <f>0.016708634-G112*(0.000042037+0.0000001267*G112)</f>
        <v>1.6699252382312482E-2</v>
      </c>
      <c r="K112">
        <f>SIN(RADIANS(I112))*(1.914602-G112*(0.004817+0.000014*G112))+SIN(RADIANS(2*I112))*(0.019993-0.000101*G112)+SIN(RADIANS(3*I112))*0.000289</f>
        <v>1.826368900269949</v>
      </c>
      <c r="L112">
        <f t="shared" si="27"/>
        <v>31.376239879678245</v>
      </c>
      <c r="M112">
        <f t="shared" si="28"/>
        <v>8388.0553661857812</v>
      </c>
      <c r="N112">
        <f t="shared" si="29"/>
        <v>1.0049233317943171</v>
      </c>
      <c r="O112">
        <f>L112-0.00569-0.00478*SIN(RADIANS(125.04-1934.136*G112))</f>
        <v>31.366698595261798</v>
      </c>
      <c r="P112">
        <f>23+(26+((21.448-G112*(46.815+G112*(0.00059-G112*0.001813))))/60)/60</f>
        <v>23.436390850047218</v>
      </c>
      <c r="Q112">
        <f>P112+0.00256*COS(RADIANS(125.04-1934.136*G112))</f>
        <v>23.437907171044738</v>
      </c>
      <c r="R112">
        <f t="shared" si="30"/>
        <v>29.218617341503169</v>
      </c>
      <c r="S112">
        <f t="shared" si="31"/>
        <v>11.948758724999189</v>
      </c>
      <c r="T112">
        <f t="shared" si="32"/>
        <v>4.3029303054298612E-2</v>
      </c>
      <c r="U112">
        <f t="shared" si="33"/>
        <v>1.2931905775991548</v>
      </c>
      <c r="V112">
        <f t="shared" si="34"/>
        <v>103.7834315774887</v>
      </c>
      <c r="W112" s="7">
        <f t="shared" si="35"/>
        <v>0.46522923154333395</v>
      </c>
      <c r="X112" s="7">
        <f t="shared" si="36"/>
        <v>0.17694192160586533</v>
      </c>
      <c r="Y112" s="7">
        <f t="shared" si="37"/>
        <v>0.75351654148080249</v>
      </c>
      <c r="Z112">
        <f t="shared" si="38"/>
        <v>830.26745261990959</v>
      </c>
      <c r="AA112">
        <f>MOD(E112*1440+U112+4*$B$3-60*$B$4,1440)</f>
        <v>770.06990657759911</v>
      </c>
      <c r="AB112">
        <f t="shared" si="39"/>
        <v>12.517476644399778</v>
      </c>
      <c r="AC112">
        <f t="shared" si="22"/>
        <v>35.405168873238146</v>
      </c>
      <c r="AD112">
        <f t="shared" si="40"/>
        <v>54.594831126761854</v>
      </c>
      <c r="AE112">
        <f t="shared" si="41"/>
        <v>1.1464524192455595E-2</v>
      </c>
      <c r="AF112">
        <f t="shared" si="42"/>
        <v>54.606295650954308</v>
      </c>
      <c r="AG112">
        <f t="shared" si="23"/>
        <v>201.46887804623833</v>
      </c>
    </row>
    <row r="113" spans="4:33" x14ac:dyDescent="0.25">
      <c r="D113" s="1">
        <f t="shared" si="43"/>
        <v>44673</v>
      </c>
      <c r="E113" s="7">
        <f t="shared" si="24"/>
        <v>0.5</v>
      </c>
      <c r="F113" s="2">
        <f t="shared" si="25"/>
        <v>2459692</v>
      </c>
      <c r="G113" s="3">
        <f t="shared" si="26"/>
        <v>0.22305270362765228</v>
      </c>
      <c r="H113">
        <f>MOD(280.46646+G113*(36000.76983 + G113*0.0003032),360)</f>
        <v>30.535518343276635</v>
      </c>
      <c r="I113">
        <f>357.52911+G113*(35999.05029 - 0.0001537*G113)</f>
        <v>8387.2145975653602</v>
      </c>
      <c r="J113">
        <f>0.016708634-G113*(0.000042037+0.0000001267*G113)</f>
        <v>1.6699251229854765E-2</v>
      </c>
      <c r="K113">
        <f>SIN(RADIANS(I113))*(1.914602-G113*(0.004817+0.000014*G113))+SIN(RADIANS(2*I113))*(0.019993-0.000101*G113)+SIN(RADIANS(3*I113))*0.000289</f>
        <v>1.8163361895078993</v>
      </c>
      <c r="L113">
        <f t="shared" si="27"/>
        <v>32.351854532784536</v>
      </c>
      <c r="M113">
        <f t="shared" si="28"/>
        <v>8389.0309337548679</v>
      </c>
      <c r="N113">
        <f t="shared" si="29"/>
        <v>1.0051957130469023</v>
      </c>
      <c r="O113">
        <f>L113-0.00569-0.00478*SIN(RADIANS(125.04-1934.136*G113))</f>
        <v>32.342315866708326</v>
      </c>
      <c r="P113">
        <f>23+(26+((21.448-G113*(46.815+G113*(0.00059-G113*0.001813))))/60)/60</f>
        <v>23.436390494012592</v>
      </c>
      <c r="Q113">
        <f>P113+0.00256*COS(RADIANS(125.04-1934.136*G113))</f>
        <v>23.437908720664716</v>
      </c>
      <c r="R113">
        <f t="shared" si="30"/>
        <v>30.155003323867838</v>
      </c>
      <c r="S113">
        <f t="shared" si="31"/>
        <v>12.285878892917781</v>
      </c>
      <c r="T113">
        <f t="shared" si="32"/>
        <v>4.3029308905987856E-2</v>
      </c>
      <c r="U113">
        <f t="shared" si="33"/>
        <v>1.4894686434127822</v>
      </c>
      <c r="V113">
        <f t="shared" si="34"/>
        <v>104.15761530757135</v>
      </c>
      <c r="W113" s="7">
        <f t="shared" si="35"/>
        <v>0.46509292733096336</v>
      </c>
      <c r="X113" s="7">
        <f t="shared" si="36"/>
        <v>0.17576621814326515</v>
      </c>
      <c r="Y113" s="7">
        <f t="shared" si="37"/>
        <v>0.75441963651866151</v>
      </c>
      <c r="Z113">
        <f t="shared" si="38"/>
        <v>833.26092246057078</v>
      </c>
      <c r="AA113">
        <f>MOD(E113*1440+U113+4*$B$3-60*$B$4,1440)</f>
        <v>770.26618464341277</v>
      </c>
      <c r="AB113">
        <f t="shared" si="39"/>
        <v>12.566546160853193</v>
      </c>
      <c r="AC113">
        <f t="shared" si="22"/>
        <v>35.092496035744759</v>
      </c>
      <c r="AD113">
        <f t="shared" si="40"/>
        <v>54.907503964255241</v>
      </c>
      <c r="AE113">
        <f t="shared" si="41"/>
        <v>1.1332703226435429E-2</v>
      </c>
      <c r="AF113">
        <f t="shared" si="42"/>
        <v>54.918836667481678</v>
      </c>
      <c r="AG113">
        <f t="shared" si="23"/>
        <v>201.70255555953841</v>
      </c>
    </row>
    <row r="114" spans="4:33" x14ac:dyDescent="0.25">
      <c r="D114" s="1">
        <f t="shared" si="43"/>
        <v>44674</v>
      </c>
      <c r="E114" s="7">
        <f t="shared" si="24"/>
        <v>0.5</v>
      </c>
      <c r="F114" s="2">
        <f t="shared" si="25"/>
        <v>2459693</v>
      </c>
      <c r="G114" s="3">
        <f t="shared" si="26"/>
        <v>0.22308008213552361</v>
      </c>
      <c r="H114">
        <f>MOD(280.46646+G114*(36000.76983 + G114*0.0003032),360)</f>
        <v>31.521165707144974</v>
      </c>
      <c r="I114">
        <f>357.52911+G114*(35999.05029 - 0.0001537*G114)</f>
        <v>8388.2001978452063</v>
      </c>
      <c r="J114">
        <f>0.016708634-G114*(0.000042037+0.0000001267*G114)</f>
        <v>1.6699250077396859E-2</v>
      </c>
      <c r="K114">
        <f>SIN(RADIANS(I114))*(1.914602-G114*(0.004817+0.000014*G114))+SIN(RADIANS(2*I114))*(0.019993-0.000101*G114)+SIN(RADIANS(3*I114))*0.000289</f>
        <v>1.8057764720375975</v>
      </c>
      <c r="L114">
        <f t="shared" si="27"/>
        <v>33.326942179182574</v>
      </c>
      <c r="M114">
        <f t="shared" si="28"/>
        <v>8390.0059743172442</v>
      </c>
      <c r="N114">
        <f t="shared" si="29"/>
        <v>1.0054664996293456</v>
      </c>
      <c r="O114">
        <f>L114-0.00569-0.00478*SIN(RADIANS(125.04-1934.136*G114))</f>
        <v>33.317406134734043</v>
      </c>
      <c r="P114">
        <f>23+(26+((21.448-G114*(46.815+G114*(0.00059-G114*0.001813))))/60)/60</f>
        <v>23.43639013797797</v>
      </c>
      <c r="Q114">
        <f>P114+0.00256*COS(RADIANS(125.04-1934.136*G114))</f>
        <v>23.43791026898786</v>
      </c>
      <c r="R114">
        <f t="shared" si="30"/>
        <v>31.093272862293347</v>
      </c>
      <c r="S114">
        <f t="shared" si="31"/>
        <v>12.619629706305895</v>
      </c>
      <c r="T114">
        <f t="shared" si="32"/>
        <v>4.3029314752780441E-2</v>
      </c>
      <c r="U114">
        <f t="shared" si="33"/>
        <v>1.6782427512426703</v>
      </c>
      <c r="V114">
        <f t="shared" si="34"/>
        <v>104.52965856103161</v>
      </c>
      <c r="W114" s="7">
        <f t="shared" si="35"/>
        <v>0.46496183420052595</v>
      </c>
      <c r="X114" s="7">
        <f t="shared" si="36"/>
        <v>0.17460167153099368</v>
      </c>
      <c r="Y114" s="7">
        <f t="shared" si="37"/>
        <v>0.75532199687005819</v>
      </c>
      <c r="Z114">
        <f t="shared" si="38"/>
        <v>836.23726848825288</v>
      </c>
      <c r="AA114">
        <f>MOD(E114*1440+U114+4*$B$3-60*$B$4,1440)</f>
        <v>770.45495875124266</v>
      </c>
      <c r="AB114">
        <f t="shared" si="39"/>
        <v>12.613739687810664</v>
      </c>
      <c r="AC114">
        <f t="shared" si="22"/>
        <v>34.782994615929496</v>
      </c>
      <c r="AD114">
        <f t="shared" si="40"/>
        <v>55.217005384070504</v>
      </c>
      <c r="AE114">
        <f t="shared" si="41"/>
        <v>1.1203205802015771E-2</v>
      </c>
      <c r="AF114">
        <f t="shared" si="42"/>
        <v>55.228208589872523</v>
      </c>
      <c r="AG114">
        <f t="shared" si="23"/>
        <v>201.93501404746794</v>
      </c>
    </row>
    <row r="115" spans="4:33" x14ac:dyDescent="0.25">
      <c r="D115" s="1">
        <f t="shared" si="43"/>
        <v>44675</v>
      </c>
      <c r="E115" s="7">
        <f t="shared" si="24"/>
        <v>0.5</v>
      </c>
      <c r="F115" s="2">
        <f t="shared" si="25"/>
        <v>2459694</v>
      </c>
      <c r="G115" s="3">
        <f t="shared" si="26"/>
        <v>0.22310746064339493</v>
      </c>
      <c r="H115">
        <f>MOD(280.46646+G115*(36000.76983 + G115*0.0003032),360)</f>
        <v>32.506813071011493</v>
      </c>
      <c r="I115">
        <f>357.52911+G115*(35999.05029 - 0.0001537*G115)</f>
        <v>8389.1857981250541</v>
      </c>
      <c r="J115">
        <f>0.016708634-G115*(0.000042037+0.0000001267*G115)</f>
        <v>1.6699248924938764E-2</v>
      </c>
      <c r="K115">
        <f>SIN(RADIANS(I115))*(1.914602-G115*(0.004817+0.000014*G115))+SIN(RADIANS(2*I115))*(0.019993-0.000101*G115)+SIN(RADIANS(3*I115))*0.000289</f>
        <v>1.7946933413092931</v>
      </c>
      <c r="L115">
        <f t="shared" si="27"/>
        <v>34.301506412320784</v>
      </c>
      <c r="M115">
        <f t="shared" si="28"/>
        <v>8390.9804914663637</v>
      </c>
      <c r="N115">
        <f t="shared" si="29"/>
        <v>1.0057356140033904</v>
      </c>
      <c r="O115">
        <f>L115-0.00569-0.00478*SIN(RADIANS(125.04-1934.136*G115))</f>
        <v>34.291972992785134</v>
      </c>
      <c r="P115">
        <f>23+(26+((21.448-G115*(46.815+G115*(0.00059-G115*0.001813))))/60)/60</f>
        <v>23.436389781943348</v>
      </c>
      <c r="Q115">
        <f>P115+0.00256*COS(RADIANS(125.04-1934.136*G115))</f>
        <v>23.437911816012544</v>
      </c>
      <c r="R115">
        <f t="shared" si="30"/>
        <v>32.033475095719993</v>
      </c>
      <c r="S115">
        <f t="shared" si="31"/>
        <v>12.949919798664141</v>
      </c>
      <c r="T115">
        <f t="shared" si="32"/>
        <v>4.3029320594670191E-2</v>
      </c>
      <c r="U115">
        <f t="shared" si="33"/>
        <v>1.8593171781614295</v>
      </c>
      <c r="V115">
        <f t="shared" si="34"/>
        <v>104.89946267297026</v>
      </c>
      <c r="W115" s="7">
        <f t="shared" si="35"/>
        <v>0.4648360880707213</v>
      </c>
      <c r="X115" s="7">
        <f t="shared" si="36"/>
        <v>0.17344869175691499</v>
      </c>
      <c r="Y115" s="7">
        <f t="shared" si="37"/>
        <v>0.75622348438452758</v>
      </c>
      <c r="Z115">
        <f t="shared" si="38"/>
        <v>839.19570138376207</v>
      </c>
      <c r="AA115">
        <f>MOD(E115*1440+U115+4*$B$3-60*$B$4,1440)</f>
        <v>770.63603317816137</v>
      </c>
      <c r="AB115">
        <f t="shared" si="39"/>
        <v>12.659008294540342</v>
      </c>
      <c r="AC115">
        <f t="shared" si="22"/>
        <v>34.476726244424285</v>
      </c>
      <c r="AD115">
        <f t="shared" si="40"/>
        <v>55.523273755575715</v>
      </c>
      <c r="AE115">
        <f t="shared" si="41"/>
        <v>1.1076009087151926E-2</v>
      </c>
      <c r="AF115">
        <f t="shared" si="42"/>
        <v>55.534349764662871</v>
      </c>
      <c r="AG115">
        <f t="shared" si="23"/>
        <v>202.16607010589723</v>
      </c>
    </row>
    <row r="116" spans="4:33" x14ac:dyDescent="0.25">
      <c r="D116" s="1">
        <f t="shared" si="43"/>
        <v>44676</v>
      </c>
      <c r="E116" s="7">
        <f t="shared" si="24"/>
        <v>0.5</v>
      </c>
      <c r="F116" s="2">
        <f t="shared" si="25"/>
        <v>2459695</v>
      </c>
      <c r="G116" s="3">
        <f t="shared" si="26"/>
        <v>0.22313483915126625</v>
      </c>
      <c r="H116">
        <f>MOD(280.46646+G116*(36000.76983 + G116*0.0003032),360)</f>
        <v>33.492460434879831</v>
      </c>
      <c r="I116">
        <f>357.52911+G116*(35999.05029 - 0.0001537*G116)</f>
        <v>8390.171398404902</v>
      </c>
      <c r="J116">
        <f>0.016708634-G116*(0.000042037+0.0000001267*G116)</f>
        <v>1.6699247772480476E-2</v>
      </c>
      <c r="K116">
        <f>SIN(RADIANS(I116))*(1.914602-G116*(0.004817+0.000014*G116))+SIN(RADIANS(2*I116))*(0.019993-0.000101*G116)+SIN(RADIANS(3*I116))*0.000289</f>
        <v>1.7830905321463326</v>
      </c>
      <c r="L116">
        <f t="shared" si="27"/>
        <v>35.275550967026163</v>
      </c>
      <c r="M116">
        <f t="shared" si="28"/>
        <v>8391.9544889370482</v>
      </c>
      <c r="N116">
        <f t="shared" si="29"/>
        <v>1.0060029792343235</v>
      </c>
      <c r="O116">
        <f>L116-0.00569-0.00478*SIN(RADIANS(125.04-1934.136*G116))</f>
        <v>35.266020175686364</v>
      </c>
      <c r="P116">
        <f>23+(26+((21.448-G116*(46.815+G116*(0.00059-G116*0.001813))))/60)/60</f>
        <v>23.436389425908725</v>
      </c>
      <c r="Q116">
        <f>P116+0.00256*COS(RADIANS(125.04-1934.136*G116))</f>
        <v>23.437913361737142</v>
      </c>
      <c r="R116">
        <f t="shared" si="30"/>
        <v>32.975657016165243</v>
      </c>
      <c r="S116">
        <f t="shared" si="31"/>
        <v>13.27665813267884</v>
      </c>
      <c r="T116">
        <f t="shared" si="32"/>
        <v>4.3029326431650965E-2</v>
      </c>
      <c r="U116">
        <f t="shared" si="33"/>
        <v>2.0325044803093597</v>
      </c>
      <c r="V116">
        <f t="shared" si="34"/>
        <v>105.26692585991265</v>
      </c>
      <c r="W116" s="7">
        <f t="shared" si="35"/>
        <v>0.46471581911089627</v>
      </c>
      <c r="X116" s="7">
        <f t="shared" si="36"/>
        <v>0.17230769172225002</v>
      </c>
      <c r="Y116" s="7">
        <f t="shared" si="37"/>
        <v>0.7571239464995424</v>
      </c>
      <c r="Z116">
        <f t="shared" si="38"/>
        <v>842.13540687930117</v>
      </c>
      <c r="AA116">
        <f>MOD(E116*1440+U116+4*$B$3-60*$B$4,1440)</f>
        <v>770.80922048030936</v>
      </c>
      <c r="AB116">
        <f t="shared" si="39"/>
        <v>12.702305120077341</v>
      </c>
      <c r="AC116">
        <f t="shared" si="22"/>
        <v>34.17375187256134</v>
      </c>
      <c r="AD116">
        <f t="shared" si="40"/>
        <v>55.82624812743866</v>
      </c>
      <c r="AE116">
        <f t="shared" si="41"/>
        <v>1.095109103018785E-2</v>
      </c>
      <c r="AF116">
        <f t="shared" si="42"/>
        <v>55.837199218468847</v>
      </c>
      <c r="AG116">
        <f t="shared" si="23"/>
        <v>202.39553746397618</v>
      </c>
    </row>
    <row r="117" spans="4:33" x14ac:dyDescent="0.25">
      <c r="D117" s="1">
        <f t="shared" si="43"/>
        <v>44677</v>
      </c>
      <c r="E117" s="7">
        <f t="shared" si="24"/>
        <v>0.5</v>
      </c>
      <c r="F117" s="2">
        <f t="shared" si="25"/>
        <v>2459696</v>
      </c>
      <c r="G117" s="3">
        <f t="shared" si="26"/>
        <v>0.22316221765913757</v>
      </c>
      <c r="H117">
        <f>MOD(280.46646+G117*(36000.76983 + G117*0.0003032),360)</f>
        <v>34.478107798749988</v>
      </c>
      <c r="I117">
        <f>357.52911+G117*(35999.05029 - 0.0001537*G117)</f>
        <v>8391.156998684748</v>
      </c>
      <c r="J117">
        <f>0.016708634-G117*(0.000042037+0.0000001267*G117)</f>
        <v>1.6699246620022E-2</v>
      </c>
      <c r="K117">
        <f>SIN(RADIANS(I117))*(1.914602-G117*(0.004817+0.000014*G117))+SIN(RADIANS(2*I117))*(0.019993-0.000101*G117)+SIN(RADIANS(3*I117))*0.000289</f>
        <v>1.7709719191445763</v>
      </c>
      <c r="L117">
        <f t="shared" si="27"/>
        <v>36.249079717894567</v>
      </c>
      <c r="M117">
        <f t="shared" si="28"/>
        <v>8392.9279706038924</v>
      </c>
      <c r="N117">
        <f t="shared" si="29"/>
        <v>1.0062685190104017</v>
      </c>
      <c r="O117">
        <f>L117-0.00569-0.00478*SIN(RADIANS(125.04-1934.136*G117))</f>
        <v>36.239551558031337</v>
      </c>
      <c r="P117">
        <f>23+(26+((21.448-G117*(46.815+G117*(0.00059-G117*0.001813))))/60)/60</f>
        <v>23.436389069874103</v>
      </c>
      <c r="Q117">
        <f>P117+0.00256*COS(RADIANS(125.04-1934.136*G117))</f>
        <v>23.437914906160024</v>
      </c>
      <c r="R117">
        <f t="shared" si="30"/>
        <v>33.919863400393844</v>
      </c>
      <c r="S117">
        <f t="shared" si="31"/>
        <v>13.599754019111254</v>
      </c>
      <c r="T117">
        <f t="shared" si="32"/>
        <v>4.3029332263716621E-2</v>
      </c>
      <c r="U117">
        <f t="shared" si="33"/>
        <v>2.1976257894952949</v>
      </c>
      <c r="V117">
        <f t="shared" si="34"/>
        <v>105.63194317584603</v>
      </c>
      <c r="W117" s="7">
        <f t="shared" si="35"/>
        <v>0.46460115153507275</v>
      </c>
      <c r="X117" s="7">
        <f t="shared" si="36"/>
        <v>0.17117908715772265</v>
      </c>
      <c r="Y117" s="7">
        <f t="shared" si="37"/>
        <v>0.75802321591242283</v>
      </c>
      <c r="Z117">
        <f t="shared" si="38"/>
        <v>845.05554540676826</v>
      </c>
      <c r="AA117">
        <f>MOD(E117*1440+U117+4*$B$3-60*$B$4,1440)</f>
        <v>770.97434178949527</v>
      </c>
      <c r="AB117">
        <f t="shared" si="39"/>
        <v>12.743585447373817</v>
      </c>
      <c r="AC117">
        <f t="shared" si="22"/>
        <v>33.874131808304469</v>
      </c>
      <c r="AD117">
        <f t="shared" si="40"/>
        <v>56.125868191695531</v>
      </c>
      <c r="AE117">
        <f t="shared" si="41"/>
        <v>1.0828430360928799E-2</v>
      </c>
      <c r="AF117">
        <f t="shared" si="42"/>
        <v>56.136696622056462</v>
      </c>
      <c r="AG117">
        <f t="shared" si="23"/>
        <v>202.6232271077759</v>
      </c>
    </row>
    <row r="118" spans="4:33" x14ac:dyDescent="0.25">
      <c r="D118" s="1">
        <f t="shared" si="43"/>
        <v>44678</v>
      </c>
      <c r="E118" s="7">
        <f t="shared" si="24"/>
        <v>0.5</v>
      </c>
      <c r="F118" s="2">
        <f t="shared" si="25"/>
        <v>2459697</v>
      </c>
      <c r="G118" s="3">
        <f t="shared" si="26"/>
        <v>0.2231895961670089</v>
      </c>
      <c r="H118">
        <f>MOD(280.46646+G118*(36000.76983 + G118*0.0003032),360)</f>
        <v>35.463755162618327</v>
      </c>
      <c r="I118">
        <f>357.52911+G118*(35999.05029 - 0.0001537*G118)</f>
        <v>8392.1425989645941</v>
      </c>
      <c r="J118">
        <f>0.016708634-G118*(0.000042037+0.0000001267*G118)</f>
        <v>1.6699245467563333E-2</v>
      </c>
      <c r="K118">
        <f>SIN(RADIANS(I118))*(1.914602-G118*(0.004817+0.000014*G118))+SIN(RADIANS(2*I118))*(0.019993-0.000101*G118)+SIN(RADIANS(3*I118))*0.000289</f>
        <v>1.7583415150483352</v>
      </c>
      <c r="L118">
        <f t="shared" si="27"/>
        <v>37.222096677666663</v>
      </c>
      <c r="M118">
        <f t="shared" si="28"/>
        <v>8393.9009404796416</v>
      </c>
      <c r="N118">
        <f t="shared" si="29"/>
        <v>1.0065321576619803</v>
      </c>
      <c r="O118">
        <f>L118-0.00569-0.00478*SIN(RADIANS(125.04-1934.136*G118))</f>
        <v>37.212571152558475</v>
      </c>
      <c r="P118">
        <f>23+(26+((21.448-G118*(46.815+G118*(0.00059-G118*0.001813))))/60)/60</f>
        <v>23.436388713839481</v>
      </c>
      <c r="Q118">
        <f>P118+0.00256*COS(RADIANS(125.04-1934.136*G118))</f>
        <v>23.437916449279573</v>
      </c>
      <c r="R118">
        <f t="shared" si="30"/>
        <v>34.866136741629241</v>
      </c>
      <c r="S118">
        <f t="shared" si="31"/>
        <v>13.919117137472416</v>
      </c>
      <c r="T118">
        <f t="shared" si="32"/>
        <v>4.3029338090861048E-2</v>
      </c>
      <c r="U118">
        <f t="shared" si="33"/>
        <v>2.354511111675003</v>
      </c>
      <c r="V118">
        <f t="shared" si="34"/>
        <v>105.99440647519455</v>
      </c>
      <c r="W118" s="7">
        <f t="shared" si="35"/>
        <v>0.46449220339467012</v>
      </c>
      <c r="X118" s="7">
        <f t="shared" si="36"/>
        <v>0.17006329651912971</v>
      </c>
      <c r="Y118" s="7">
        <f t="shared" si="37"/>
        <v>0.75892111027021059</v>
      </c>
      <c r="Z118">
        <f t="shared" si="38"/>
        <v>847.95525180155641</v>
      </c>
      <c r="AA118">
        <f>MOD(E118*1440+U118+4*$B$3-60*$B$4,1440)</f>
        <v>771.131227111675</v>
      </c>
      <c r="AB118">
        <f t="shared" si="39"/>
        <v>12.782806777918751</v>
      </c>
      <c r="AC118">
        <f t="shared" si="22"/>
        <v>33.577925753715462</v>
      </c>
      <c r="AD118">
        <f t="shared" si="40"/>
        <v>56.422074246284538</v>
      </c>
      <c r="AE118">
        <f t="shared" si="41"/>
        <v>1.0708006591663837E-2</v>
      </c>
      <c r="AF118">
        <f t="shared" si="42"/>
        <v>56.432782252876201</v>
      </c>
      <c r="AG118">
        <f t="shared" si="23"/>
        <v>202.84894741867134</v>
      </c>
    </row>
    <row r="119" spans="4:33" x14ac:dyDescent="0.25">
      <c r="D119" s="1">
        <f t="shared" si="43"/>
        <v>44679</v>
      </c>
      <c r="E119" s="7">
        <f t="shared" si="24"/>
        <v>0.5</v>
      </c>
      <c r="F119" s="2">
        <f t="shared" si="25"/>
        <v>2459698</v>
      </c>
      <c r="G119" s="3">
        <f t="shared" si="26"/>
        <v>0.22321697467488022</v>
      </c>
      <c r="H119">
        <f>MOD(280.46646+G119*(36000.76983 + G119*0.0003032),360)</f>
        <v>36.449402526488484</v>
      </c>
      <c r="I119">
        <f>357.52911+G119*(35999.05029 - 0.0001537*G119)</f>
        <v>8393.1281992444419</v>
      </c>
      <c r="J119">
        <f>0.016708634-G119*(0.000042037+0.0000001267*G119)</f>
        <v>1.6699244315104479E-2</v>
      </c>
      <c r="K119">
        <f>SIN(RADIANS(I119))*(1.914602-G119*(0.004817+0.000014*G119))+SIN(RADIANS(2*I119))*(0.019993-0.000101*G119)+SIN(RADIANS(3*I119))*0.000289</f>
        <v>1.7452034691039493</v>
      </c>
      <c r="L119">
        <f t="shared" si="27"/>
        <v>38.194605995592433</v>
      </c>
      <c r="M119">
        <f t="shared" si="28"/>
        <v>8394.8734027135451</v>
      </c>
      <c r="N119">
        <f t="shared" si="29"/>
        <v>1.0067938201803506</v>
      </c>
      <c r="O119">
        <f>L119-0.00569-0.00478*SIN(RADIANS(125.04-1934.136*G119))</f>
        <v>38.185083108515499</v>
      </c>
      <c r="P119">
        <f>23+(26+((21.448-G119*(46.815+G119*(0.00059-G119*0.001813))))/60)/60</f>
        <v>23.436388357804859</v>
      </c>
      <c r="Q119">
        <f>P119+0.00256*COS(RADIANS(125.04-1934.136*G119))</f>
        <v>23.437917991094164</v>
      </c>
      <c r="R119">
        <f t="shared" si="30"/>
        <v>35.814517181448878</v>
      </c>
      <c r="S119">
        <f t="shared" si="31"/>
        <v>14.234657558511373</v>
      </c>
      <c r="T119">
        <f t="shared" si="32"/>
        <v>4.3029343913078097E-2</v>
      </c>
      <c r="U119">
        <f t="shared" si="33"/>
        <v>2.5029996263568233</v>
      </c>
      <c r="V119">
        <f t="shared" si="34"/>
        <v>106.35420438325335</v>
      </c>
      <c r="W119" s="7">
        <f t="shared" si="35"/>
        <v>0.46438908637058562</v>
      </c>
      <c r="X119" s="7">
        <f t="shared" si="36"/>
        <v>0.16896074086154853</v>
      </c>
      <c r="Y119" s="7">
        <f t="shared" si="37"/>
        <v>0.7598174318796227</v>
      </c>
      <c r="Z119">
        <f t="shared" si="38"/>
        <v>850.83363506602677</v>
      </c>
      <c r="AA119">
        <f>MOD(E119*1440+U119+4*$B$3-60*$B$4,1440)</f>
        <v>771.27971562635673</v>
      </c>
      <c r="AB119">
        <f t="shared" si="39"/>
        <v>12.819928906589183</v>
      </c>
      <c r="AC119">
        <f t="shared" si="22"/>
        <v>33.285192843877944</v>
      </c>
      <c r="AD119">
        <f t="shared" si="40"/>
        <v>56.714807156122056</v>
      </c>
      <c r="AE119">
        <f t="shared" si="41"/>
        <v>1.058980001816508E-2</v>
      </c>
      <c r="AF119">
        <f t="shared" si="42"/>
        <v>56.725396956140223</v>
      </c>
      <c r="AG119">
        <f t="shared" si="23"/>
        <v>203.07250432702807</v>
      </c>
    </row>
    <row r="120" spans="4:33" x14ac:dyDescent="0.25">
      <c r="D120" s="1">
        <f t="shared" si="43"/>
        <v>44680</v>
      </c>
      <c r="E120" s="7">
        <f t="shared" si="24"/>
        <v>0.5</v>
      </c>
      <c r="F120" s="2">
        <f t="shared" si="25"/>
        <v>2459699</v>
      </c>
      <c r="G120" s="3">
        <f t="shared" si="26"/>
        <v>0.22324435318275154</v>
      </c>
      <c r="H120">
        <f>MOD(280.46646+G120*(36000.76983 + G120*0.0003032),360)</f>
        <v>37.43504989036046</v>
      </c>
      <c r="I120">
        <f>357.52911+G120*(35999.05029 - 0.0001537*G120)</f>
        <v>8394.1137995242862</v>
      </c>
      <c r="J120">
        <f>0.016708634-G120*(0.000042037+0.0000001267*G120)</f>
        <v>1.6699243162645434E-2</v>
      </c>
      <c r="K120">
        <f>SIN(RADIANS(I120))*(1.914602-G120*(0.004817+0.000014*G120))+SIN(RADIANS(2*I120))*(0.019993-0.000101*G120)+SIN(RADIANS(3*I120))*0.000289</f>
        <v>1.7315620653921273</v>
      </c>
      <c r="L120">
        <f t="shared" si="27"/>
        <v>39.166611955752586</v>
      </c>
      <c r="M120">
        <f t="shared" si="28"/>
        <v>8395.8453615896779</v>
      </c>
      <c r="N120">
        <f t="shared" si="29"/>
        <v>1.0070534322362705</v>
      </c>
      <c r="O120">
        <f>L120-0.00569-0.00478*SIN(RADIANS(125.04-1934.136*G120))</f>
        <v>39.157091709980882</v>
      </c>
      <c r="P120">
        <f>23+(26+((21.448-G120*(46.815+G120*(0.00059-G120*0.001813))))/60)/60</f>
        <v>23.436388001770236</v>
      </c>
      <c r="Q120">
        <f>P120+0.00256*COS(RADIANS(125.04-1934.136*G120))</f>
        <v>23.437919531602176</v>
      </c>
      <c r="R120">
        <f t="shared" si="30"/>
        <v>36.765042441984065</v>
      </c>
      <c r="S120">
        <f t="shared" si="31"/>
        <v>14.546285768529833</v>
      </c>
      <c r="T120">
        <f t="shared" si="32"/>
        <v>4.3029349730361655E-2</v>
      </c>
      <c r="U120">
        <f t="shared" si="33"/>
        <v>2.6429399859232534</v>
      </c>
      <c r="V120">
        <f t="shared" si="34"/>
        <v>106.71122227460918</v>
      </c>
      <c r="W120" s="7">
        <f t="shared" si="35"/>
        <v>0.46429190556533112</v>
      </c>
      <c r="X120" s="7">
        <f t="shared" si="36"/>
        <v>0.16787184369141669</v>
      </c>
      <c r="Y120" s="7">
        <f t="shared" si="37"/>
        <v>0.76071196743924552</v>
      </c>
      <c r="Z120">
        <f t="shared" si="38"/>
        <v>853.68977819687348</v>
      </c>
      <c r="AA120">
        <f>MOD(E120*1440+U120+4*$B$3-60*$B$4,1440)</f>
        <v>771.41965598592321</v>
      </c>
      <c r="AB120">
        <f t="shared" si="39"/>
        <v>12.854913996480803</v>
      </c>
      <c r="AC120">
        <f t="shared" si="22"/>
        <v>32.995991687197304</v>
      </c>
      <c r="AD120">
        <f t="shared" si="40"/>
        <v>57.004008312802696</v>
      </c>
      <c r="AE120">
        <f t="shared" si="41"/>
        <v>1.0473791720687919E-2</v>
      </c>
      <c r="AF120">
        <f t="shared" si="42"/>
        <v>57.014482104523381</v>
      </c>
      <c r="AG120">
        <f t="shared" si="23"/>
        <v>203.29370148174189</v>
      </c>
    </row>
    <row r="121" spans="4:33" x14ac:dyDescent="0.25">
      <c r="D121" s="1">
        <f t="shared" si="43"/>
        <v>44681</v>
      </c>
      <c r="E121" s="7">
        <f t="shared" si="24"/>
        <v>0.5</v>
      </c>
      <c r="F121" s="2">
        <f t="shared" si="25"/>
        <v>2459700</v>
      </c>
      <c r="G121" s="3">
        <f t="shared" si="26"/>
        <v>0.22327173169062287</v>
      </c>
      <c r="H121">
        <f>MOD(280.46646+G121*(36000.76983 + G121*0.0003032),360)</f>
        <v>38.420697254230618</v>
      </c>
      <c r="I121">
        <f>357.52911+G121*(35999.05029 - 0.0001537*G121)</f>
        <v>8395.099399804134</v>
      </c>
      <c r="J121">
        <f>0.016708634-G121*(0.000042037+0.0000001267*G121)</f>
        <v>1.6699242010186199E-2</v>
      </c>
      <c r="K121">
        <f>SIN(RADIANS(I121))*(1.914602-G121*(0.004817+0.000014*G121))+SIN(RADIANS(2*I121))*(0.019993-0.000101*G121)+SIN(RADIANS(3*I121))*0.000289</f>
        <v>1.7174217211390088</v>
      </c>
      <c r="L121">
        <f t="shared" si="27"/>
        <v>40.138118975369629</v>
      </c>
      <c r="M121">
        <f t="shared" si="28"/>
        <v>8396.8168215252736</v>
      </c>
      <c r="N121">
        <f t="shared" si="29"/>
        <v>1.0073109201982129</v>
      </c>
      <c r="O121">
        <f>L121-0.00569-0.00478*SIN(RADIANS(125.04-1934.136*G121))</f>
        <v>40.128601374174863</v>
      </c>
      <c r="P121">
        <f>23+(26+((21.448-G121*(46.815+G121*(0.00059-G121*0.001813))))/60)/60</f>
        <v>23.436387645735618</v>
      </c>
      <c r="Q121">
        <f>P121+0.00256*COS(RADIANS(125.04-1934.136*G121))</f>
        <v>23.437921070801991</v>
      </c>
      <c r="R121">
        <f t="shared" si="30"/>
        <v>37.717747758619765</v>
      </c>
      <c r="S121">
        <f t="shared" si="31"/>
        <v>14.853912695553172</v>
      </c>
      <c r="T121">
        <f t="shared" si="32"/>
        <v>4.3029355542705601E-2</v>
      </c>
      <c r="U121">
        <f t="shared" si="33"/>
        <v>2.7741906138157839</v>
      </c>
      <c r="V121">
        <f t="shared" si="34"/>
        <v>107.0653422601149</v>
      </c>
      <c r="W121" s="7">
        <f t="shared" si="35"/>
        <v>0.46420075929596127</v>
      </c>
      <c r="X121" s="7">
        <f t="shared" si="36"/>
        <v>0.16679703079564209</v>
      </c>
      <c r="Y121" s="7">
        <f t="shared" si="37"/>
        <v>0.76160448779628054</v>
      </c>
      <c r="Z121">
        <f t="shared" si="38"/>
        <v>856.52273808091923</v>
      </c>
      <c r="AA121">
        <f>MOD(E121*1440+U121+4*$B$3-60*$B$4,1440)</f>
        <v>771.55090661381576</v>
      </c>
      <c r="AB121">
        <f t="shared" si="39"/>
        <v>12.887726653453939</v>
      </c>
      <c r="AC121">
        <f t="shared" si="22"/>
        <v>32.710380406961548</v>
      </c>
      <c r="AD121">
        <f t="shared" si="40"/>
        <v>57.289619593038452</v>
      </c>
      <c r="AE121">
        <f t="shared" si="41"/>
        <v>1.0359963564981593E-2</v>
      </c>
      <c r="AF121">
        <f t="shared" si="42"/>
        <v>57.299979556603432</v>
      </c>
      <c r="AG121">
        <f t="shared" si="23"/>
        <v>203.5123404361799</v>
      </c>
    </row>
    <row r="122" spans="4:33" x14ac:dyDescent="0.25">
      <c r="D122" s="1">
        <f t="shared" si="43"/>
        <v>44682</v>
      </c>
      <c r="E122" s="7">
        <f t="shared" si="24"/>
        <v>0.5</v>
      </c>
      <c r="F122" s="2">
        <f t="shared" si="25"/>
        <v>2459701</v>
      </c>
      <c r="G122" s="3">
        <f t="shared" si="26"/>
        <v>0.22329911019849419</v>
      </c>
      <c r="H122">
        <f>MOD(280.46646+G122*(36000.76983 + G122*0.0003032),360)</f>
        <v>39.406344618102594</v>
      </c>
      <c r="I122">
        <f>357.52911+G122*(35999.05029 - 0.0001537*G122)</f>
        <v>8396.08500008398</v>
      </c>
      <c r="J122">
        <f>0.016708634-G122*(0.000042037+0.0000001267*G122)</f>
        <v>1.6699240857726772E-2</v>
      </c>
      <c r="K122">
        <f>SIN(RADIANS(I122))*(1.914602-G122*(0.004817+0.000014*G122))+SIN(RADIANS(2*I122))*(0.019993-0.000101*G122)+SIN(RADIANS(3*I122))*0.000289</f>
        <v>1.7027869850083632</v>
      </c>
      <c r="L122">
        <f t="shared" si="27"/>
        <v>41.10913160311096</v>
      </c>
      <c r="M122">
        <f t="shared" si="28"/>
        <v>8397.7877870689881</v>
      </c>
      <c r="N122">
        <f t="shared" si="29"/>
        <v>1.0075662111502959</v>
      </c>
      <c r="O122">
        <f>L122-0.00569-0.00478*SIN(RADIANS(125.04-1934.136*G122))</f>
        <v>41.099616649762581</v>
      </c>
      <c r="P122">
        <f>23+(26+((21.448-G122*(46.815+G122*(0.00059-G122*0.001813))))/60)/60</f>
        <v>23.436387289700995</v>
      </c>
      <c r="Q122">
        <f>P122+0.00256*COS(RADIANS(125.04-1934.136*G122))</f>
        <v>23.437922608691988</v>
      </c>
      <c r="R122">
        <f t="shared" si="30"/>
        <v>38.672665813372582</v>
      </c>
      <c r="S122">
        <f t="shared" si="31"/>
        <v>15.157449737373103</v>
      </c>
      <c r="T122">
        <f t="shared" si="32"/>
        <v>4.3029361350103844E-2</v>
      </c>
      <c r="U122">
        <f t="shared" si="33"/>
        <v>2.8966200004675633</v>
      </c>
      <c r="V122">
        <f t="shared" si="34"/>
        <v>107.41644318298862</v>
      </c>
      <c r="W122" s="7">
        <f t="shared" si="35"/>
        <v>0.46411573888856422</v>
      </c>
      <c r="X122" s="7">
        <f t="shared" si="36"/>
        <v>0.16573673004692915</v>
      </c>
      <c r="Y122" s="7">
        <f t="shared" si="37"/>
        <v>0.76249474773019932</v>
      </c>
      <c r="Z122">
        <f t="shared" si="38"/>
        <v>859.33154546390892</v>
      </c>
      <c r="AA122">
        <f>MOD(E122*1440+U122+4*$B$3-60*$B$4,1440)</f>
        <v>771.67333600046754</v>
      </c>
      <c r="AB122">
        <f t="shared" si="39"/>
        <v>12.918334000116886</v>
      </c>
      <c r="AC122">
        <f t="shared" si="22"/>
        <v>32.428416684040535</v>
      </c>
      <c r="AD122">
        <f t="shared" si="40"/>
        <v>57.571583315959465</v>
      </c>
      <c r="AE122">
        <f t="shared" si="41"/>
        <v>1.0248298203316186E-2</v>
      </c>
      <c r="AF122">
        <f t="shared" si="42"/>
        <v>57.58183161416278</v>
      </c>
      <c r="AG122">
        <f t="shared" si="23"/>
        <v>203.72822085104252</v>
      </c>
    </row>
    <row r="123" spans="4:33" x14ac:dyDescent="0.25">
      <c r="D123" s="1">
        <f t="shared" si="43"/>
        <v>44683</v>
      </c>
      <c r="E123" s="7">
        <f t="shared" si="24"/>
        <v>0.5</v>
      </c>
      <c r="F123" s="2">
        <f t="shared" si="25"/>
        <v>2459702</v>
      </c>
      <c r="G123" s="3">
        <f t="shared" si="26"/>
        <v>0.22332648870636551</v>
      </c>
      <c r="H123">
        <f>MOD(280.46646+G123*(36000.76983 + G123*0.0003032),360)</f>
        <v>40.39199198197457</v>
      </c>
      <c r="I123">
        <f>357.52911+G123*(35999.05029 - 0.0001537*G123)</f>
        <v>8397.0706003638243</v>
      </c>
      <c r="J123">
        <f>0.016708634-G123*(0.000042037+0.0000001267*G123)</f>
        <v>1.6699239705267155E-2</v>
      </c>
      <c r="K123">
        <f>SIN(RADIANS(I123))*(1.914602-G123*(0.004817+0.000014*G123))+SIN(RADIANS(2*I123))*(0.019993-0.000101*G123)+SIN(RADIANS(3*I123))*0.000289</f>
        <v>1.687662535374121</v>
      </c>
      <c r="L123">
        <f t="shared" si="27"/>
        <v>42.079654517348693</v>
      </c>
      <c r="M123">
        <f t="shared" si="28"/>
        <v>8398.7582628991986</v>
      </c>
      <c r="N123">
        <f t="shared" si="29"/>
        <v>1.007819232909932</v>
      </c>
      <c r="O123">
        <f>L123-0.00569-0.00478*SIN(RADIANS(125.04-1934.136*G123))</f>
        <v>42.07014221511389</v>
      </c>
      <c r="P123">
        <f>23+(26+((21.448-G123*(46.815+G123*(0.00059-G123*0.001813))))/60)/60</f>
        <v>23.436386933666373</v>
      </c>
      <c r="Q123">
        <f>P123+0.00256*COS(RADIANS(125.04-1934.136*G123))</f>
        <v>23.437924145270546</v>
      </c>
      <c r="R123">
        <f t="shared" si="30"/>
        <v>39.629826669099302</v>
      </c>
      <c r="S123">
        <f t="shared" si="31"/>
        <v>15.456808791460761</v>
      </c>
      <c r="T123">
        <f t="shared" si="32"/>
        <v>4.3029367152550228E-2</v>
      </c>
      <c r="U123">
        <f t="shared" si="33"/>
        <v>3.0101069958361544</v>
      </c>
      <c r="V123">
        <f t="shared" si="34"/>
        <v>107.76440062460586</v>
      </c>
      <c r="W123" s="7">
        <f t="shared" si="35"/>
        <v>0.4640369284751138</v>
      </c>
      <c r="X123" s="7">
        <f t="shared" si="36"/>
        <v>0.16469137118454197</v>
      </c>
      <c r="Y123" s="7">
        <f t="shared" si="37"/>
        <v>0.76338248576568557</v>
      </c>
      <c r="Z123">
        <f t="shared" si="38"/>
        <v>862.11520499684684</v>
      </c>
      <c r="AA123">
        <f>MOD(E123*1440+U123+4*$B$3-60*$B$4,1440)</f>
        <v>771.78682299583613</v>
      </c>
      <c r="AB123">
        <f t="shared" si="39"/>
        <v>12.946705748959033</v>
      </c>
      <c r="AC123">
        <f t="shared" si="22"/>
        <v>32.150157800598912</v>
      </c>
      <c r="AD123">
        <f t="shared" si="40"/>
        <v>57.849842199401088</v>
      </c>
      <c r="AE123">
        <f t="shared" si="41"/>
        <v>1.0138779075530615E-2</v>
      </c>
      <c r="AF123">
        <f t="shared" si="42"/>
        <v>57.859980978476621</v>
      </c>
      <c r="AG123">
        <f t="shared" si="23"/>
        <v>203.94114071464494</v>
      </c>
    </row>
    <row r="124" spans="4:33" x14ac:dyDescent="0.25">
      <c r="D124" s="1">
        <f t="shared" si="43"/>
        <v>44684</v>
      </c>
      <c r="E124" s="7">
        <f t="shared" si="24"/>
        <v>0.5</v>
      </c>
      <c r="F124" s="2">
        <f t="shared" si="25"/>
        <v>2459703</v>
      </c>
      <c r="G124" s="3">
        <f t="shared" si="26"/>
        <v>0.22335386721423683</v>
      </c>
      <c r="H124">
        <f>MOD(280.46646+G124*(36000.76983 + G124*0.0003032),360)</f>
        <v>41.377639345846546</v>
      </c>
      <c r="I124">
        <f>357.52911+G124*(35999.05029 - 0.0001537*G124)</f>
        <v>8398.0562006436703</v>
      </c>
      <c r="J124">
        <f>0.016708634-G124*(0.000042037+0.0000001267*G124)</f>
        <v>1.669923855280735E-2</v>
      </c>
      <c r="K124">
        <f>SIN(RADIANS(I124))*(1.914602-G124*(0.004817+0.000014*G124))+SIN(RADIANS(2*I124))*(0.019993-0.000101*G124)+SIN(RADIANS(3*I124))*0.000289</f>
        <v>1.6720531785750592</v>
      </c>
      <c r="L124">
        <f t="shared" si="27"/>
        <v>43.049692524421609</v>
      </c>
      <c r="M124">
        <f t="shared" si="28"/>
        <v>8399.7282538222462</v>
      </c>
      <c r="N124">
        <f t="shared" si="29"/>
        <v>1.0080699140451637</v>
      </c>
      <c r="O124">
        <f>L124-0.00569-0.00478*SIN(RADIANS(125.04-1934.136*G124))</f>
        <v>43.040182876565311</v>
      </c>
      <c r="P124">
        <f>23+(26+((21.448-G124*(46.815+G124*(0.00059-G124*0.001813))))/60)/60</f>
        <v>23.436386577631755</v>
      </c>
      <c r="Q124">
        <f>P124+0.00256*COS(RADIANS(125.04-1934.136*G124))</f>
        <v>23.437925680536058</v>
      </c>
      <c r="R124">
        <f t="shared" si="30"/>
        <v>40.58925770477952</v>
      </c>
      <c r="S124">
        <f t="shared" si="31"/>
        <v>15.751902286769559</v>
      </c>
      <c r="T124">
        <f t="shared" si="32"/>
        <v>4.3029372950038697E-2</v>
      </c>
      <c r="U124">
        <f t="shared" si="33"/>
        <v>3.1145410973469927</v>
      </c>
      <c r="V124">
        <f t="shared" si="34"/>
        <v>108.10908692059201</v>
      </c>
      <c r="W124" s="7">
        <f t="shared" si="35"/>
        <v>0.46396440479350903</v>
      </c>
      <c r="X124" s="7">
        <f t="shared" si="36"/>
        <v>0.16366138556964238</v>
      </c>
      <c r="Y124" s="7">
        <f t="shared" si="37"/>
        <v>0.7642674240173758</v>
      </c>
      <c r="Z124">
        <f t="shared" si="38"/>
        <v>864.87269536473605</v>
      </c>
      <c r="AA124">
        <f>MOD(E124*1440+U124+4*$B$3-60*$B$4,1440)</f>
        <v>771.89125709734697</v>
      </c>
      <c r="AB124">
        <f t="shared" si="39"/>
        <v>12.972814274336741</v>
      </c>
      <c r="AC124">
        <f t="shared" si="22"/>
        <v>31.875660684656342</v>
      </c>
      <c r="AD124">
        <f t="shared" si="40"/>
        <v>58.124339315343661</v>
      </c>
      <c r="AE124">
        <f t="shared" si="41"/>
        <v>1.003139041008938E-2</v>
      </c>
      <c r="AF124">
        <f t="shared" si="42"/>
        <v>58.134370705753753</v>
      </c>
      <c r="AG124">
        <f t="shared" si="23"/>
        <v>204.15089658110429</v>
      </c>
    </row>
    <row r="125" spans="4:33" x14ac:dyDescent="0.25">
      <c r="D125" s="1">
        <f t="shared" si="43"/>
        <v>44685</v>
      </c>
      <c r="E125" s="7">
        <f t="shared" si="24"/>
        <v>0.5</v>
      </c>
      <c r="F125" s="2">
        <f t="shared" si="25"/>
        <v>2459704</v>
      </c>
      <c r="G125" s="3">
        <f t="shared" si="26"/>
        <v>0.22338124572210816</v>
      </c>
      <c r="H125">
        <f>MOD(280.46646+G125*(36000.76983 + G125*0.0003032),360)</f>
        <v>42.363286709720342</v>
      </c>
      <c r="I125">
        <f>357.52911+G125*(35999.05029 - 0.0001537*G125)</f>
        <v>8399.0418009235145</v>
      </c>
      <c r="J125">
        <f>0.016708634-G125*(0.000042037+0.0000001267*G125)</f>
        <v>1.6699237400347355E-2</v>
      </c>
      <c r="K125">
        <f>SIN(RADIANS(I125))*(1.914602-G125*(0.004817+0.000014*G125))+SIN(RADIANS(2*I125))*(0.019993-0.000101*G125)+SIN(RADIANS(3*I125))*0.000289</f>
        <v>1.6559638471526141</v>
      </c>
      <c r="L125">
        <f t="shared" si="27"/>
        <v>44.019250556872954</v>
      </c>
      <c r="M125">
        <f t="shared" si="28"/>
        <v>8400.6977647706663</v>
      </c>
      <c r="N125">
        <f t="shared" si="29"/>
        <v>1.0083181838917028</v>
      </c>
      <c r="O125">
        <f>L125-0.00569-0.00478*SIN(RADIANS(125.04-1934.136*G125))</f>
        <v>44.009743566657818</v>
      </c>
      <c r="P125">
        <f>23+(26+((21.448-G125*(46.815+G125*(0.00059-G125*0.001813))))/60)/60</f>
        <v>23.436386221597132</v>
      </c>
      <c r="Q125">
        <f>P125+0.00256*COS(RADIANS(125.04-1934.136*G125))</f>
        <v>23.437927214486898</v>
      </c>
      <c r="R125">
        <f t="shared" si="30"/>
        <v>41.550983552056508</v>
      </c>
      <c r="S125">
        <f t="shared" si="31"/>
        <v>16.042643217418821</v>
      </c>
      <c r="T125">
        <f t="shared" si="32"/>
        <v>4.3029378742563108E-2</v>
      </c>
      <c r="U125">
        <f t="shared" si="33"/>
        <v>3.2098227320236172</v>
      </c>
      <c r="V125">
        <f t="shared" si="34"/>
        <v>108.45037118780016</v>
      </c>
      <c r="W125" s="7">
        <f t="shared" si="35"/>
        <v>0.46389823699165028</v>
      </c>
      <c r="X125" s="7">
        <f t="shared" si="36"/>
        <v>0.16264720591442761</v>
      </c>
      <c r="Y125" s="7">
        <f t="shared" si="37"/>
        <v>0.76514926806887296</v>
      </c>
      <c r="Z125">
        <f t="shared" si="38"/>
        <v>867.60296950240127</v>
      </c>
      <c r="AA125">
        <f>MOD(E125*1440+U125+4*$B$3-60*$B$4,1440)</f>
        <v>771.98653873202363</v>
      </c>
      <c r="AB125">
        <f t="shared" si="39"/>
        <v>12.996634683005908</v>
      </c>
      <c r="AC125">
        <f t="shared" si="22"/>
        <v>31.604981955334921</v>
      </c>
      <c r="AD125">
        <f t="shared" si="40"/>
        <v>58.395018044665079</v>
      </c>
      <c r="AE125">
        <f t="shared" si="41"/>
        <v>9.9261172251386056E-3</v>
      </c>
      <c r="AF125">
        <f t="shared" si="42"/>
        <v>58.404944161890221</v>
      </c>
      <c r="AG125">
        <f t="shared" si="23"/>
        <v>204.35728382687441</v>
      </c>
    </row>
    <row r="126" spans="4:33" x14ac:dyDescent="0.25">
      <c r="D126" s="1">
        <f t="shared" si="43"/>
        <v>44686</v>
      </c>
      <c r="E126" s="7">
        <f t="shared" si="24"/>
        <v>0.5</v>
      </c>
      <c r="F126" s="2">
        <f t="shared" si="25"/>
        <v>2459705</v>
      </c>
      <c r="G126" s="3">
        <f t="shared" si="26"/>
        <v>0.22340862422997948</v>
      </c>
      <c r="H126">
        <f>MOD(280.46646+G126*(36000.76983 + G126*0.0003032),360)</f>
        <v>43.348934073592318</v>
      </c>
      <c r="I126">
        <f>357.52911+G126*(35999.05029 - 0.0001537*G126)</f>
        <v>8400.0274012033587</v>
      </c>
      <c r="J126">
        <f>0.016708634-G126*(0.000042037+0.0000001267*G126)</f>
        <v>1.6699236247887168E-2</v>
      </c>
      <c r="K126">
        <f>SIN(RADIANS(I126))*(1.914602-G126*(0.004817+0.000014*G126))+SIN(RADIANS(2*I126))*(0.019993-0.000101*G126)+SIN(RADIANS(3*I126))*0.000289</f>
        <v>1.6393995980714988</v>
      </c>
      <c r="L126">
        <f t="shared" si="27"/>
        <v>44.988333671663817</v>
      </c>
      <c r="M126">
        <f t="shared" si="28"/>
        <v>8401.6668008014294</v>
      </c>
      <c r="N126">
        <f t="shared" si="29"/>
        <v>1.0085639725696769</v>
      </c>
      <c r="O126">
        <f>L126-0.00569-0.00478*SIN(RADIANS(125.04-1934.136*G126))</f>
        <v>44.978829342350238</v>
      </c>
      <c r="P126">
        <f>23+(26+((21.448-G126*(46.815+G126*(0.00059-G126*0.001813))))/60)/60</f>
        <v>23.436385865562514</v>
      </c>
      <c r="Q126">
        <f>P126+0.00256*COS(RADIANS(125.04-1934.136*G126))</f>
        <v>23.437928747121461</v>
      </c>
      <c r="R126">
        <f t="shared" si="30"/>
        <v>42.515026033256902</v>
      </c>
      <c r="S126">
        <f t="shared" si="31"/>
        <v>16.328945178252415</v>
      </c>
      <c r="T126">
        <f t="shared" si="32"/>
        <v>4.3029384530117377E-2</v>
      </c>
      <c r="U126">
        <f t="shared" si="33"/>
        <v>3.2958635315631857</v>
      </c>
      <c r="V126">
        <f t="shared" si="34"/>
        <v>108.78811936277249</v>
      </c>
      <c r="W126" s="7">
        <f t="shared" si="35"/>
        <v>0.46383848643641445</v>
      </c>
      <c r="X126" s="7">
        <f t="shared" si="36"/>
        <v>0.16164926598426865</v>
      </c>
      <c r="Y126" s="7">
        <f t="shared" si="37"/>
        <v>0.76602770688856026</v>
      </c>
      <c r="Z126">
        <f t="shared" si="38"/>
        <v>870.30495490217993</v>
      </c>
      <c r="AA126">
        <f>MOD(E126*1440+U126+4*$B$3-60*$B$4,1440)</f>
        <v>772.07257953156318</v>
      </c>
      <c r="AB126">
        <f t="shared" si="39"/>
        <v>13.018144882890795</v>
      </c>
      <c r="AC126">
        <f t="shared" si="22"/>
        <v>31.338177968609788</v>
      </c>
      <c r="AD126">
        <f t="shared" si="40"/>
        <v>58.661822031390216</v>
      </c>
      <c r="AE126">
        <f t="shared" si="41"/>
        <v>9.8229453295421449E-3</v>
      </c>
      <c r="AF126">
        <f t="shared" si="42"/>
        <v>58.671644976719755</v>
      </c>
      <c r="AG126">
        <f t="shared" si="23"/>
        <v>204.5600969260484</v>
      </c>
    </row>
    <row r="127" spans="4:33" x14ac:dyDescent="0.25">
      <c r="D127" s="1">
        <f t="shared" si="43"/>
        <v>44687</v>
      </c>
      <c r="E127" s="7">
        <f t="shared" si="24"/>
        <v>0.5</v>
      </c>
      <c r="F127" s="2">
        <f t="shared" si="25"/>
        <v>2459706</v>
      </c>
      <c r="G127" s="3">
        <f t="shared" si="26"/>
        <v>0.22343600273785078</v>
      </c>
      <c r="H127">
        <f>MOD(280.46646+G127*(36000.76983 + G127*0.0003032),360)</f>
        <v>44.334581437464294</v>
      </c>
      <c r="I127">
        <f>357.52911+G127*(35999.05029 - 0.0001537*G127)</f>
        <v>8401.013001483203</v>
      </c>
      <c r="J127">
        <f>0.016708634-G127*(0.000042037+0.0000001267*G127)</f>
        <v>1.6699235095426795E-2</v>
      </c>
      <c r="K127">
        <f>SIN(RADIANS(I127))*(1.914602-G127*(0.004817+0.000014*G127))+SIN(RADIANS(2*I127))*(0.019993-0.000101*G127)+SIN(RADIANS(3*I127))*0.000289</f>
        <v>1.6223656109253102</v>
      </c>
      <c r="L127">
        <f t="shared" si="27"/>
        <v>45.956947048389601</v>
      </c>
      <c r="M127">
        <f t="shared" si="28"/>
        <v>8402.635367094128</v>
      </c>
      <c r="N127">
        <f t="shared" si="29"/>
        <v>1.0088072110000614</v>
      </c>
      <c r="O127">
        <f>L127-0.00569-0.00478*SIN(RADIANS(125.04-1934.136*G127))</f>
        <v>45.947445383235689</v>
      </c>
      <c r="P127">
        <f>23+(26+((21.448-G127*(46.815+G127*(0.00059-G127*0.001813))))/60)/60</f>
        <v>23.436385509527895</v>
      </c>
      <c r="Q127">
        <f>P127+0.00256*COS(RADIANS(125.04-1934.136*G127))</f>
        <v>23.437930278438127</v>
      </c>
      <c r="R127">
        <f t="shared" si="30"/>
        <v>43.481404101147454</v>
      </c>
      <c r="S127">
        <f t="shared" si="31"/>
        <v>16.610722402268049</v>
      </c>
      <c r="T127">
        <f t="shared" si="32"/>
        <v>4.3029390312695433E-2</v>
      </c>
      <c r="U127">
        <f t="shared" si="33"/>
        <v>3.3725865990861883</v>
      </c>
      <c r="V127">
        <f t="shared" si="34"/>
        <v>109.12219425228794</v>
      </c>
      <c r="W127" s="7">
        <f t="shared" si="35"/>
        <v>0.46378520652841243</v>
      </c>
      <c r="X127" s="7">
        <f t="shared" si="36"/>
        <v>0.16066800027205702</v>
      </c>
      <c r="Y127" s="7">
        <f t="shared" si="37"/>
        <v>0.76690241278476778</v>
      </c>
      <c r="Z127">
        <f t="shared" si="38"/>
        <v>872.97755401830352</v>
      </c>
      <c r="AA127">
        <f>MOD(E127*1440+U127+4*$B$3-60*$B$4,1440)</f>
        <v>772.14930259908613</v>
      </c>
      <c r="AB127">
        <f t="shared" si="39"/>
        <v>13.037325649771532</v>
      </c>
      <c r="AC127">
        <f t="shared" si="22"/>
        <v>31.075304863355075</v>
      </c>
      <c r="AD127">
        <f t="shared" si="40"/>
        <v>58.924695136644928</v>
      </c>
      <c r="AE127">
        <f t="shared" si="41"/>
        <v>9.7218613238701009E-3</v>
      </c>
      <c r="AF127">
        <f t="shared" si="42"/>
        <v>58.934416997968796</v>
      </c>
      <c r="AG127">
        <f t="shared" si="23"/>
        <v>204.75912974481</v>
      </c>
    </row>
    <row r="128" spans="4:33" x14ac:dyDescent="0.25">
      <c r="D128" s="1">
        <f t="shared" si="43"/>
        <v>44688</v>
      </c>
      <c r="E128" s="7">
        <f t="shared" si="24"/>
        <v>0.5</v>
      </c>
      <c r="F128" s="2">
        <f t="shared" si="25"/>
        <v>2459707</v>
      </c>
      <c r="G128" s="3">
        <f t="shared" si="26"/>
        <v>0.2234633812457221</v>
      </c>
      <c r="H128">
        <f>MOD(280.46646+G128*(36000.76983 + G128*0.0003032),360)</f>
        <v>45.320228801338089</v>
      </c>
      <c r="I128">
        <f>357.52911+G128*(35999.05029 - 0.0001537*G128)</f>
        <v>8401.9986017630472</v>
      </c>
      <c r="J128">
        <f>0.016708634-G128*(0.000042037+0.0000001267*G128)</f>
        <v>1.6699233942966227E-2</v>
      </c>
      <c r="K128">
        <f>SIN(RADIANS(I128))*(1.914602-G128*(0.004817+0.000014*G128))+SIN(RADIANS(2*I128))*(0.019993-0.000101*G128)+SIN(RADIANS(3*I128))*0.000289</f>
        <v>1.6048671861266057</v>
      </c>
      <c r="L128">
        <f t="shared" si="27"/>
        <v>46.925095987464694</v>
      </c>
      <c r="M128">
        <f t="shared" si="28"/>
        <v>8403.6034689491735</v>
      </c>
      <c r="N128">
        <f t="shared" si="29"/>
        <v>1.0090478309208226</v>
      </c>
      <c r="O128">
        <f>L128-0.00569-0.00478*SIN(RADIANS(125.04-1934.136*G128))</f>
        <v>46.915596989726282</v>
      </c>
      <c r="P128">
        <f>23+(26+((21.448-G128*(46.815+G128*(0.00059-G128*0.001813))))/60)/60</f>
        <v>23.436385153493276</v>
      </c>
      <c r="Q128">
        <f>P128+0.00256*COS(RADIANS(125.04-1934.136*G128))</f>
        <v>23.437931808435287</v>
      </c>
      <c r="R128">
        <f t="shared" si="30"/>
        <v>44.450133780635277</v>
      </c>
      <c r="S128">
        <f t="shared" si="31"/>
        <v>16.887889799888562</v>
      </c>
      <c r="T128">
        <f t="shared" si="32"/>
        <v>4.3029396090291182E-2</v>
      </c>
      <c r="U128">
        <f t="shared" si="33"/>
        <v>3.439926766284755</v>
      </c>
      <c r="V128">
        <f t="shared" si="34"/>
        <v>109.45245559657096</v>
      </c>
      <c r="W128" s="7">
        <f t="shared" si="35"/>
        <v>0.4637384425234134</v>
      </c>
      <c r="X128" s="7">
        <f t="shared" si="36"/>
        <v>0.1597038436440496</v>
      </c>
      <c r="Y128" s="7">
        <f t="shared" si="37"/>
        <v>0.76777304140277713</v>
      </c>
      <c r="Z128">
        <f t="shared" si="38"/>
        <v>875.61964477256765</v>
      </c>
      <c r="AA128">
        <f>MOD(E128*1440+U128+4*$B$3-60*$B$4,1440)</f>
        <v>772.21664276628474</v>
      </c>
      <c r="AB128">
        <f t="shared" si="39"/>
        <v>13.054160691571184</v>
      </c>
      <c r="AC128">
        <f t="shared" si="22"/>
        <v>30.816418607479115</v>
      </c>
      <c r="AD128">
        <f t="shared" si="40"/>
        <v>59.183581392520885</v>
      </c>
      <c r="AE128">
        <f t="shared" si="41"/>
        <v>9.6228526013126554E-3</v>
      </c>
      <c r="AF128">
        <f t="shared" si="42"/>
        <v>59.193204245122196</v>
      </c>
      <c r="AG128">
        <f t="shared" si="23"/>
        <v>204.95417585536126</v>
      </c>
    </row>
    <row r="129" spans="4:33" x14ac:dyDescent="0.25">
      <c r="D129" s="1">
        <f t="shared" si="43"/>
        <v>44689</v>
      </c>
      <c r="E129" s="7">
        <f t="shared" si="24"/>
        <v>0.5</v>
      </c>
      <c r="F129" s="2">
        <f t="shared" si="25"/>
        <v>2459708</v>
      </c>
      <c r="G129" s="3">
        <f t="shared" si="26"/>
        <v>0.22349075975359342</v>
      </c>
      <c r="H129">
        <f>MOD(280.46646+G129*(36000.76983 + G129*0.0003032),360)</f>
        <v>46.305876165213704</v>
      </c>
      <c r="I129">
        <f>357.52911+G129*(35999.05029 - 0.0001537*G129)</f>
        <v>8402.9842020428914</v>
      </c>
      <c r="J129">
        <f>0.016708634-G129*(0.000042037+0.0000001267*G129)</f>
        <v>1.6699232790505471E-2</v>
      </c>
      <c r="K129">
        <f>SIN(RADIANS(I129))*(1.914602-G129*(0.004817+0.000014*G129))+SIN(RADIANS(2*I129))*(0.019993-0.000101*G129)+SIN(RADIANS(3*I129))*0.000289</f>
        <v>1.5869097430832126</v>
      </c>
      <c r="L129">
        <f t="shared" si="27"/>
        <v>47.892785908296915</v>
      </c>
      <c r="M129">
        <f t="shared" si="28"/>
        <v>8404.5711117859755</v>
      </c>
      <c r="N129">
        <f t="shared" si="29"/>
        <v>1.0092857649027551</v>
      </c>
      <c r="O129">
        <f>L129-0.00569-0.00478*SIN(RADIANS(125.04-1934.136*G129))</f>
        <v>47.883289581227572</v>
      </c>
      <c r="P129">
        <f>23+(26+((21.448-G129*(46.815+G129*(0.00059-G129*0.001813))))/60)/60</f>
        <v>23.436384797458654</v>
      </c>
      <c r="Q129">
        <f>P129+0.00256*COS(RADIANS(125.04-1934.136*G129))</f>
        <v>23.437933337111325</v>
      </c>
      <c r="R129">
        <f t="shared" si="30"/>
        <v>45.421228112682684</v>
      </c>
      <c r="S129">
        <f t="shared" si="31"/>
        <v>17.160363000056563</v>
      </c>
      <c r="T129">
        <f t="shared" si="32"/>
        <v>4.3029401862898498E-2</v>
      </c>
      <c r="U129">
        <f t="shared" si="33"/>
        <v>3.4978308396802706</v>
      </c>
      <c r="V129">
        <f t="shared" si="34"/>
        <v>109.7787601457426</v>
      </c>
      <c r="W129" s="7">
        <f t="shared" si="35"/>
        <v>0.46369823136133315</v>
      </c>
      <c r="X129" s="7">
        <f t="shared" si="36"/>
        <v>0.15875723095649261</v>
      </c>
      <c r="Y129" s="7">
        <f t="shared" si="37"/>
        <v>0.76863923176617377</v>
      </c>
      <c r="Z129">
        <f t="shared" si="38"/>
        <v>878.23008116594076</v>
      </c>
      <c r="AA129">
        <f>MOD(E129*1440+U129+4*$B$3-60*$B$4,1440)</f>
        <v>772.27454683968028</v>
      </c>
      <c r="AB129">
        <f t="shared" si="39"/>
        <v>13.068636709920071</v>
      </c>
      <c r="AC129">
        <f t="shared" si="22"/>
        <v>30.561575043910828</v>
      </c>
      <c r="AD129">
        <f t="shared" si="40"/>
        <v>59.438424956089172</v>
      </c>
      <c r="AE129">
        <f t="shared" si="41"/>
        <v>9.5259073484804703E-3</v>
      </c>
      <c r="AF129">
        <f t="shared" si="42"/>
        <v>59.447950863437654</v>
      </c>
      <c r="AG129">
        <f t="shared" si="23"/>
        <v>205.1450288696112</v>
      </c>
    </row>
    <row r="130" spans="4:33" x14ac:dyDescent="0.25">
      <c r="D130" s="1">
        <f t="shared" si="43"/>
        <v>44690</v>
      </c>
      <c r="E130" s="7">
        <f t="shared" si="24"/>
        <v>0.5</v>
      </c>
      <c r="F130" s="2">
        <f t="shared" si="25"/>
        <v>2459709</v>
      </c>
      <c r="G130" s="3">
        <f t="shared" si="26"/>
        <v>0.22351813826146474</v>
      </c>
      <c r="H130">
        <f>MOD(280.46646+G130*(36000.76983 + G130*0.0003032),360)</f>
        <v>47.291523529089318</v>
      </c>
      <c r="I130">
        <f>357.52911+G130*(35999.05029 - 0.0001537*G130)</f>
        <v>8403.9698023227356</v>
      </c>
      <c r="J130">
        <f>0.016708634-G130*(0.000042037+0.0000001267*G130)</f>
        <v>1.6699231638044529E-2</v>
      </c>
      <c r="K130">
        <f>SIN(RADIANS(I130))*(1.914602-G130*(0.004817+0.000014*G130))+SIN(RADIANS(2*I130))*(0.019993-0.000101*G130)+SIN(RADIANS(3*I130))*0.000289</f>
        <v>1.5684988183605375</v>
      </c>
      <c r="L130">
        <f t="shared" si="27"/>
        <v>48.860022347449856</v>
      </c>
      <c r="M130">
        <f t="shared" si="28"/>
        <v>8405.5383011410959</v>
      </c>
      <c r="N130">
        <f t="shared" si="29"/>
        <v>1.0095209463650203</v>
      </c>
      <c r="O130">
        <f>L130-0.00569-0.00478*SIN(RADIANS(125.04-1934.136*G130))</f>
        <v>48.850528694300863</v>
      </c>
      <c r="P130">
        <f>23+(26+((21.448-G130*(46.815+G130*(0.00059-G130*0.001813))))/60)/60</f>
        <v>23.436384441424035</v>
      </c>
      <c r="Q130">
        <f>P130+0.00256*COS(RADIANS(125.04-1934.136*G130))</f>
        <v>23.437934864464641</v>
      </c>
      <c r="R130">
        <f t="shared" si="30"/>
        <v>46.394697100692753</v>
      </c>
      <c r="S130">
        <f t="shared" si="31"/>
        <v>17.42805839311993</v>
      </c>
      <c r="T130">
        <f t="shared" si="32"/>
        <v>4.3029407630511343E-2</v>
      </c>
      <c r="U130">
        <f t="shared" si="33"/>
        <v>3.5462578347072933</v>
      </c>
      <c r="V130">
        <f t="shared" si="34"/>
        <v>110.10096175006818</v>
      </c>
      <c r="W130" s="7">
        <f t="shared" si="35"/>
        <v>0.46366460150367556</v>
      </c>
      <c r="X130" s="7">
        <f t="shared" si="36"/>
        <v>0.15782859664237503</v>
      </c>
      <c r="Y130" s="7">
        <f t="shared" si="37"/>
        <v>0.76950060636497597</v>
      </c>
      <c r="Z130">
        <f t="shared" si="38"/>
        <v>880.80769400054544</v>
      </c>
      <c r="AA130">
        <f>MOD(E130*1440+U130+4*$B$3-60*$B$4,1440)</f>
        <v>772.32297383470723</v>
      </c>
      <c r="AB130">
        <f t="shared" si="39"/>
        <v>13.080743458676807</v>
      </c>
      <c r="AC130">
        <f t="shared" ref="AC130:AC193" si="44">DEGREES(ACOS(SIN(RADIANS($B$2))*SIN(RADIANS(S130))+COS(RADIANS($B$2))*COS(RADIANS(S130))*COS(RADIANS(AB130))))</f>
        <v>30.310829936191137</v>
      </c>
      <c r="AD130">
        <f t="shared" si="40"/>
        <v>59.689170063808859</v>
      </c>
      <c r="AE130">
        <f t="shared" si="41"/>
        <v>9.4310145460502568E-3</v>
      </c>
      <c r="AF130">
        <f t="shared" si="42"/>
        <v>59.698601078354912</v>
      </c>
      <c r="AG130">
        <f t="shared" ref="AG130:AG193" si="45">IF(AB130&gt;0,MOD(DEGREES(ACOS(((SIN(RADIANS($B$2))*COS(RADIANS(AC130)))-SIN(RADIANS(S130)))/(COS(RADIANS($B$2))*SIN(RADIANS(AC130)))))+180,360),MOD(540-DEGREES(ACOS(((SIN(RADIANS($B$2))*COS(RADIANS(AC130)))-SIN(RADIANS(S130)))/(COS(RADIANS($B$2))*SIN(RADIANS(AC130))))),360))</f>
        <v>205.33148279284976</v>
      </c>
    </row>
    <row r="131" spans="4:33" x14ac:dyDescent="0.25">
      <c r="D131" s="1">
        <f t="shared" si="43"/>
        <v>44691</v>
      </c>
      <c r="E131" s="7">
        <f t="shared" ref="E131:E194" si="46">$B$5</f>
        <v>0.5</v>
      </c>
      <c r="F131" s="2">
        <f t="shared" ref="F131:F194" si="47">D131+2415018.5+E131-$B$4/24</f>
        <v>2459710</v>
      </c>
      <c r="G131" s="3">
        <f t="shared" ref="G131:G194" si="48">(F131-2451545)/36525</f>
        <v>0.22354551676933607</v>
      </c>
      <c r="H131">
        <f>MOD(280.46646+G131*(36000.76983 + G131*0.0003032),360)</f>
        <v>48.277170892964932</v>
      </c>
      <c r="I131">
        <f>357.52911+G131*(35999.05029 - 0.0001537*G131)</f>
        <v>8404.955402602578</v>
      </c>
      <c r="J131">
        <f>0.016708634-G131*(0.000042037+0.0000001267*G131)</f>
        <v>1.6699230485583392E-2</v>
      </c>
      <c r="K131">
        <f>SIN(RADIANS(I131))*(1.914602-G131*(0.004817+0.000014*G131))+SIN(RADIANS(2*I131))*(0.019993-0.000101*G131)+SIN(RADIANS(3*I131))*0.000289</f>
        <v>1.5496400638315186</v>
      </c>
      <c r="L131">
        <f t="shared" ref="L131:L194" si="49">H131+K131</f>
        <v>49.82681095679645</v>
      </c>
      <c r="M131">
        <f t="shared" ref="M131:M194" si="50">I131+K131</f>
        <v>8406.5050426664093</v>
      </c>
      <c r="N131">
        <f t="shared" ref="N131:N194" si="51">(1.000001018*(1-J131*J131))/(1+J131*COS(RADIANS(M131)))</f>
        <v>1.0097533095903877</v>
      </c>
      <c r="O131">
        <f>L131-0.00569-0.00478*SIN(RADIANS(125.04-1934.136*G131))</f>
        <v>49.817319980816798</v>
      </c>
      <c r="P131">
        <f>23+(26+((21.448-G131*(46.815+G131*(0.00059-G131*0.001813))))/60)/60</f>
        <v>23.436384085389417</v>
      </c>
      <c r="Q131">
        <f>P131+0.00256*COS(RADIANS(125.04-1934.136*G131))</f>
        <v>23.437936390493615</v>
      </c>
      <c r="R131">
        <f t="shared" ref="R131:R194" si="52">DEGREES(ATAN2(COS(RADIANS(O131)),COS(RADIANS(Q131))*SIN(RADIANS(O131))))</f>
        <v>47.37054765963456</v>
      </c>
      <c r="S131">
        <f t="shared" ref="S131:S194" si="53">DEGREES(ASIN(SIN(RADIANS(Q131))*SIN(RADIANS(O131))))</f>
        <v>17.690893175469853</v>
      </c>
      <c r="T131">
        <f t="shared" ref="T131:T194" si="54">TAN(RADIANS(Q131/2))*TAN(RADIANS(Q131/2))</f>
        <v>4.3029413393123606E-2</v>
      </c>
      <c r="U131">
        <f t="shared" ref="U131:U194" si="55">4*DEGREES(T131*SIN(2*RADIANS(H131))-2*J131*SIN(RADIANS(I131))+4*J131*T131*SIN(RADIANS(I131))*COS(2*RADIANS(H131))-0.5*T131*T131*SIN(4*RADIANS(H131))-1.25*J131*J131*SIN(2*RADIANS(I131)))</f>
        <v>3.5851791963394519</v>
      </c>
      <c r="V131">
        <f t="shared" ref="V131:V194" si="56">DEGREES(ACOS(COS(RADIANS(90.833))/(COS(RADIANS($B$2))*COS(RADIANS(S131)))-TAN(RADIANS($B$2))*TAN(RADIANS(S131))))</f>
        <v>110.41891146453301</v>
      </c>
      <c r="W131" s="7">
        <f t="shared" ref="W131:W194" si="57">(720-4*$B$3-U131+$B$4*60)/1440</f>
        <v>0.46363757278031981</v>
      </c>
      <c r="X131" s="7">
        <f t="shared" ref="X131:X194" si="58">(W131*1440-V131*4)/1440</f>
        <v>0.15691837426772814</v>
      </c>
      <c r="Y131" s="7">
        <f t="shared" ref="Y131:Y194" si="59">(W131*1440+V131*4)/1440</f>
        <v>0.77035677129291158</v>
      </c>
      <c r="Z131">
        <f t="shared" ref="Z131:Z194" si="60">8*V131</f>
        <v>883.35129171626409</v>
      </c>
      <c r="AA131">
        <f>MOD(E131*1440+U131+4*$B$3-60*$B$4,1440)</f>
        <v>772.36189519633945</v>
      </c>
      <c r="AB131">
        <f t="shared" ref="AB131:AB194" si="61">IF(AA131/4&lt;0,AA131/4+180,AA131/4-180)</f>
        <v>13.090473799084862</v>
      </c>
      <c r="AC131">
        <f t="shared" si="44"/>
        <v>30.064239013405967</v>
      </c>
      <c r="AD131">
        <f t="shared" ref="AD131:AD194" si="62">90-AC131</f>
        <v>59.935760986594033</v>
      </c>
      <c r="AE131">
        <f t="shared" ref="AE131:AE194" si="63">IF(AD131&gt;85,0,IF(AD131&gt;5,58.1/TAN(RADIANS(AD131))-0.07/POWER(TAN(RADIANS(AD131)),3)+0.000086/POWER(TAN(RADIANS(AD131)),5),IF(AD131&gt;-0.575,1735+AD131*(-518.2+AD131*(103.4+AD131*(-12.79+AD131*0.711))),-20.772/TAN(RADIANS(AD131)))))/3600</f>
        <v>9.33816396920812E-3</v>
      </c>
      <c r="AF131">
        <f t="shared" ref="AF131:AF194" si="64">AD131+AE131</f>
        <v>59.945099150563244</v>
      </c>
      <c r="AG131">
        <f t="shared" si="45"/>
        <v>205.51333239755749</v>
      </c>
    </row>
    <row r="132" spans="4:33" x14ac:dyDescent="0.25">
      <c r="D132" s="1">
        <f t="shared" ref="D132:D195" si="65">D131+1</f>
        <v>44692</v>
      </c>
      <c r="E132" s="7">
        <f t="shared" si="46"/>
        <v>0.5</v>
      </c>
      <c r="F132" s="2">
        <f t="shared" si="47"/>
        <v>2459711</v>
      </c>
      <c r="G132" s="3">
        <f t="shared" si="48"/>
        <v>0.22357289527720739</v>
      </c>
      <c r="H132">
        <f>MOD(280.46646+G132*(36000.76983 + G132*0.0003032),360)</f>
        <v>49.262818256840546</v>
      </c>
      <c r="I132">
        <f>357.52911+G132*(35999.05029 - 0.0001537*G132)</f>
        <v>8405.9410028824223</v>
      </c>
      <c r="J132">
        <f>0.016708634-G132*(0.000042037+0.0000001267*G132)</f>
        <v>1.6699229333122068E-2</v>
      </c>
      <c r="K132">
        <f>SIN(RADIANS(I132))*(1.914602-G132*(0.004817+0.000014*G132))+SIN(RADIANS(2*I132))*(0.019993-0.000101*G132)+SIN(RADIANS(3*I132))*0.000289</f>
        <v>1.5303392448137469</v>
      </c>
      <c r="L132">
        <f t="shared" si="49"/>
        <v>50.793157501654292</v>
      </c>
      <c r="M132">
        <f t="shared" si="50"/>
        <v>8407.4713421272354</v>
      </c>
      <c r="N132">
        <f t="shared" si="51"/>
        <v>1.0099827897401747</v>
      </c>
      <c r="O132">
        <f>L132-0.00569-0.00478*SIN(RADIANS(125.04-1934.136*G132))</f>
        <v>50.783669206090693</v>
      </c>
      <c r="P132">
        <f>23+(26+((21.448-G132*(46.815+G132*(0.00059-G132*0.001813))))/60)/60</f>
        <v>23.436383729354802</v>
      </c>
      <c r="Q132">
        <f>P132+0.00256*COS(RADIANS(125.04-1934.136*G132))</f>
        <v>23.437937915196652</v>
      </c>
      <c r="R132">
        <f t="shared" si="52"/>
        <v>48.3487835681699</v>
      </c>
      <c r="S132">
        <f t="shared" si="53"/>
        <v>17.948785395882624</v>
      </c>
      <c r="T132">
        <f t="shared" si="54"/>
        <v>4.3029419150729276E-2</v>
      </c>
      <c r="U132">
        <f t="shared" si="55"/>
        <v>3.6145790049949529</v>
      </c>
      <c r="V132">
        <f t="shared" si="56"/>
        <v>110.73245766824208</v>
      </c>
      <c r="W132" s="7">
        <f t="shared" si="57"/>
        <v>0.46361715624653127</v>
      </c>
      <c r="X132" s="7">
        <f t="shared" si="58"/>
        <v>0.15602699605696996</v>
      </c>
      <c r="Y132" s="7">
        <f t="shared" si="59"/>
        <v>0.77120731643609253</v>
      </c>
      <c r="Z132">
        <f t="shared" si="60"/>
        <v>885.85966134593662</v>
      </c>
      <c r="AA132">
        <f>MOD(E132*1440+U132+4*$B$3-60*$B$4,1440)</f>
        <v>772.39129500499496</v>
      </c>
      <c r="AB132">
        <f t="shared" si="61"/>
        <v>13.09782375124874</v>
      </c>
      <c r="AC132">
        <f t="shared" si="44"/>
        <v>29.821858014187139</v>
      </c>
      <c r="AD132">
        <f t="shared" si="62"/>
        <v>60.178141985812857</v>
      </c>
      <c r="AE132">
        <f t="shared" si="63"/>
        <v>9.2473461878398323E-3</v>
      </c>
      <c r="AF132">
        <f t="shared" si="64"/>
        <v>60.187389332000699</v>
      </c>
      <c r="AG132">
        <f t="shared" si="45"/>
        <v>205.69037361743278</v>
      </c>
    </row>
    <row r="133" spans="4:33" x14ac:dyDescent="0.25">
      <c r="D133" s="1">
        <f t="shared" si="65"/>
        <v>44693</v>
      </c>
      <c r="E133" s="7">
        <f t="shared" si="46"/>
        <v>0.5</v>
      </c>
      <c r="F133" s="2">
        <f t="shared" si="47"/>
        <v>2459712</v>
      </c>
      <c r="G133" s="3">
        <f t="shared" si="48"/>
        <v>0.22360027378507871</v>
      </c>
      <c r="H133">
        <f>MOD(280.46646+G133*(36000.76983 + G133*0.0003032),360)</f>
        <v>50.248465620716161</v>
      </c>
      <c r="I133">
        <f>357.52911+G133*(35999.05029 - 0.0001537*G133)</f>
        <v>8406.9266031622665</v>
      </c>
      <c r="J133">
        <f>0.016708634-G133*(0.000042037+0.0000001267*G133)</f>
        <v>1.6699228180660552E-2</v>
      </c>
      <c r="K133">
        <f>SIN(RADIANS(I133))*(1.914602-G133*(0.004817+0.000014*G133))+SIN(RADIANS(2*I133))*(0.019993-0.000101*G133)+SIN(RADIANS(3*I133))*0.000289</f>
        <v>1.5106022381958304</v>
      </c>
      <c r="L133">
        <f t="shared" si="49"/>
        <v>51.75906785891199</v>
      </c>
      <c r="M133">
        <f t="shared" si="50"/>
        <v>8408.4372054004616</v>
      </c>
      <c r="N133">
        <f t="shared" si="51"/>
        <v>1.0102093228688875</v>
      </c>
      <c r="O133">
        <f>L133-0.00569-0.00478*SIN(RADIANS(125.04-1934.136*G133))</f>
        <v>51.749582247008867</v>
      </c>
      <c r="P133">
        <f>23+(26+((21.448-G133*(46.815+G133*(0.00059-G133*0.001813))))/60)/60</f>
        <v>23.436383373320183</v>
      </c>
      <c r="Q133">
        <f>P133+0.00256*COS(RADIANS(125.04-1934.136*G133))</f>
        <v>23.437939438572133</v>
      </c>
      <c r="R133">
        <f t="shared" si="52"/>
        <v>49.329405424067915</v>
      </c>
      <c r="S133">
        <f t="shared" si="53"/>
        <v>18.20165400351344</v>
      </c>
      <c r="T133">
        <f t="shared" si="54"/>
        <v>4.3029424903322226E-2</v>
      </c>
      <c r="U133">
        <f t="shared" si="55"/>
        <v>3.6344541664679082</v>
      </c>
      <c r="V133">
        <f t="shared" si="56"/>
        <v>111.04144619910745</v>
      </c>
      <c r="W133" s="7">
        <f t="shared" si="57"/>
        <v>0.46360335405106401</v>
      </c>
      <c r="X133" s="7">
        <f t="shared" si="58"/>
        <v>0.1551548923868766</v>
      </c>
      <c r="Y133" s="7">
        <f t="shared" si="59"/>
        <v>0.77205181571525128</v>
      </c>
      <c r="Z133">
        <f t="shared" si="60"/>
        <v>888.33156959285964</v>
      </c>
      <c r="AA133">
        <f>MOD(E133*1440+U133+4*$B$3-60*$B$4,1440)</f>
        <v>772.41117016646785</v>
      </c>
      <c r="AB133">
        <f t="shared" si="61"/>
        <v>13.102792541616964</v>
      </c>
      <c r="AC133">
        <f t="shared" si="44"/>
        <v>29.583742729487625</v>
      </c>
      <c r="AD133">
        <f t="shared" si="62"/>
        <v>60.416257270512375</v>
      </c>
      <c r="AE133">
        <f t="shared" si="63"/>
        <v>9.15855256641032E-3</v>
      </c>
      <c r="AF133">
        <f t="shared" si="64"/>
        <v>60.425415823078787</v>
      </c>
      <c r="AG133">
        <f t="shared" si="45"/>
        <v>205.8624039616206</v>
      </c>
    </row>
    <row r="134" spans="4:33" x14ac:dyDescent="0.25">
      <c r="D134" s="1">
        <f t="shared" si="65"/>
        <v>44694</v>
      </c>
      <c r="E134" s="7">
        <f t="shared" si="46"/>
        <v>0.5</v>
      </c>
      <c r="F134" s="2">
        <f t="shared" si="47"/>
        <v>2459713</v>
      </c>
      <c r="G134" s="3">
        <f t="shared" si="48"/>
        <v>0.22362765229295004</v>
      </c>
      <c r="H134">
        <f>MOD(280.46646+G134*(36000.76983 + G134*0.0003032),360)</f>
        <v>51.234112984593594</v>
      </c>
      <c r="I134">
        <f>357.52911+G134*(35999.05029 - 0.0001537*G134)</f>
        <v>8407.9122034421071</v>
      </c>
      <c r="J134">
        <f>0.016708634-G134*(0.000042037+0.0000001267*G134)</f>
        <v>1.6699227028198847E-2</v>
      </c>
      <c r="K134">
        <f>SIN(RADIANS(I134))*(1.914602-G134*(0.004817+0.000014*G134))+SIN(RADIANS(2*I134))*(0.019993-0.000101*G134)+SIN(RADIANS(3*I134))*0.000289</f>
        <v>1.4904350305521104</v>
      </c>
      <c r="L134">
        <f t="shared" si="49"/>
        <v>52.724548015145707</v>
      </c>
      <c r="M134">
        <f t="shared" si="50"/>
        <v>8409.4026384726585</v>
      </c>
      <c r="N134">
        <f t="shared" si="51"/>
        <v>1.010432845938567</v>
      </c>
      <c r="O134">
        <f>L134-0.00569-0.00478*SIN(RADIANS(125.04-1934.136*G134))</f>
        <v>52.715065090145181</v>
      </c>
      <c r="P134">
        <f>23+(26+((21.448-G134*(46.815+G134*(0.00059-G134*0.001813))))/60)/60</f>
        <v>23.436383017285564</v>
      </c>
      <c r="Q134">
        <f>P134+0.00256*COS(RADIANS(125.04-1934.136*G134))</f>
        <v>23.437940960618455</v>
      </c>
      <c r="R134">
        <f t="shared" si="52"/>
        <v>50.312410603187104</v>
      </c>
      <c r="S134">
        <f t="shared" si="53"/>
        <v>18.449418897480538</v>
      </c>
      <c r="T134">
        <f t="shared" si="54"/>
        <v>4.3029430650896393E-2</v>
      </c>
      <c r="U134">
        <f t="shared" si="55"/>
        <v>3.6448145846698408</v>
      </c>
      <c r="V134">
        <f t="shared" si="56"/>
        <v>111.34572050423812</v>
      </c>
      <c r="W134" s="7">
        <f t="shared" si="57"/>
        <v>0.46359615931620157</v>
      </c>
      <c r="X134" s="7">
        <f t="shared" si="58"/>
        <v>0.15430249124887346</v>
      </c>
      <c r="Y134" s="7">
        <f t="shared" si="59"/>
        <v>0.77288982738352974</v>
      </c>
      <c r="Z134">
        <f t="shared" si="60"/>
        <v>890.76576403390493</v>
      </c>
      <c r="AA134">
        <f>MOD(E134*1440+U134+4*$B$3-60*$B$4,1440)</f>
        <v>772.42153058466977</v>
      </c>
      <c r="AB134">
        <f t="shared" si="61"/>
        <v>13.105382646167442</v>
      </c>
      <c r="AC134">
        <f t="shared" si="44"/>
        <v>29.349949043828268</v>
      </c>
      <c r="AD134">
        <f t="shared" si="62"/>
        <v>60.650050956171732</v>
      </c>
      <c r="AE134">
        <f t="shared" si="63"/>
        <v>9.0717752634715682E-3</v>
      </c>
      <c r="AF134">
        <f t="shared" si="64"/>
        <v>60.659122731435204</v>
      </c>
      <c r="AG134">
        <f t="shared" si="45"/>
        <v>206.02922294904079</v>
      </c>
    </row>
    <row r="135" spans="4:33" x14ac:dyDescent="0.25">
      <c r="D135" s="1">
        <f t="shared" si="65"/>
        <v>44695</v>
      </c>
      <c r="E135" s="7">
        <f t="shared" si="46"/>
        <v>0.5</v>
      </c>
      <c r="F135" s="2">
        <f t="shared" si="47"/>
        <v>2459714</v>
      </c>
      <c r="G135" s="3">
        <f t="shared" si="48"/>
        <v>0.22365503080082136</v>
      </c>
      <c r="H135">
        <f>MOD(280.46646+G135*(36000.76983 + G135*0.0003032),360)</f>
        <v>52.219760348471027</v>
      </c>
      <c r="I135">
        <f>357.52911+G135*(35999.05029 - 0.0001537*G135)</f>
        <v>8408.8978037219513</v>
      </c>
      <c r="J135">
        <f>0.016708634-G135*(0.000042037+0.0000001267*G135)</f>
        <v>1.6699225875736953E-2</v>
      </c>
      <c r="K135">
        <f>SIN(RADIANS(I135))*(1.914602-G135*(0.004817+0.000014*G135))+SIN(RADIANS(2*I135))*(0.019993-0.000101*G135)+SIN(RADIANS(3*I135))*0.000289</f>
        <v>1.469843716247162</v>
      </c>
      <c r="L135">
        <f t="shared" si="49"/>
        <v>53.689604064718189</v>
      </c>
      <c r="M135">
        <f t="shared" si="50"/>
        <v>8410.3676474381991</v>
      </c>
      <c r="N135">
        <f t="shared" si="51"/>
        <v>1.0106532968328386</v>
      </c>
      <c r="O135">
        <f>L135-0.00569-0.00478*SIN(RADIANS(125.04-1934.136*G135))</f>
        <v>53.680123829860094</v>
      </c>
      <c r="P135">
        <f>23+(26+((21.448-G135*(46.815+G135*(0.00059-G135*0.001813))))/60)/60</f>
        <v>23.436382661250946</v>
      </c>
      <c r="Q135">
        <f>P135+0.00256*COS(RADIANS(125.04-1934.136*G135))</f>
        <v>23.437942481334019</v>
      </c>
      <c r="R135">
        <f t="shared" si="52"/>
        <v>51.297793222300534</v>
      </c>
      <c r="S135">
        <f t="shared" si="53"/>
        <v>18.692000977967787</v>
      </c>
      <c r="T135">
        <f t="shared" si="54"/>
        <v>4.3029436393445759E-2</v>
      </c>
      <c r="U135">
        <f t="shared" si="55"/>
        <v>3.6456833159892583</v>
      </c>
      <c r="V135">
        <f t="shared" si="56"/>
        <v>111.64512180639109</v>
      </c>
      <c r="W135" s="7">
        <f t="shared" si="57"/>
        <v>0.46359555603056307</v>
      </c>
      <c r="X135" s="7">
        <f t="shared" si="58"/>
        <v>0.15347021767947669</v>
      </c>
      <c r="Y135" s="7">
        <f t="shared" si="59"/>
        <v>0.77372089438164948</v>
      </c>
      <c r="Z135">
        <f t="shared" si="60"/>
        <v>893.16097445112871</v>
      </c>
      <c r="AA135">
        <f>MOD(E135*1440+U135+4*$B$3-60*$B$4,1440)</f>
        <v>772.4223993159892</v>
      </c>
      <c r="AB135">
        <f t="shared" si="61"/>
        <v>13.105599828997299</v>
      </c>
      <c r="AC135">
        <f t="shared" si="44"/>
        <v>29.120532974701351</v>
      </c>
      <c r="AD135">
        <f t="shared" si="62"/>
        <v>60.879467025298652</v>
      </c>
      <c r="AE135">
        <f t="shared" si="63"/>
        <v>8.9870072307342754E-3</v>
      </c>
      <c r="AF135">
        <f t="shared" si="64"/>
        <v>60.888454032529388</v>
      </c>
      <c r="AG135">
        <f t="shared" si="45"/>
        <v>206.19063256258855</v>
      </c>
    </row>
    <row r="136" spans="4:33" x14ac:dyDescent="0.25">
      <c r="D136" s="1">
        <f t="shared" si="65"/>
        <v>44696</v>
      </c>
      <c r="E136" s="7">
        <f t="shared" si="46"/>
        <v>0.5</v>
      </c>
      <c r="F136" s="2">
        <f t="shared" si="47"/>
        <v>2459715</v>
      </c>
      <c r="G136" s="3">
        <f t="shared" si="48"/>
        <v>0.22368240930869268</v>
      </c>
      <c r="H136">
        <f>MOD(280.46646+G136*(36000.76983 + G136*0.0003032),360)</f>
        <v>53.20540771234846</v>
      </c>
      <c r="I136">
        <f>357.52911+G136*(35999.05029 - 0.0001537*G136)</f>
        <v>8409.8834040017937</v>
      </c>
      <c r="J136">
        <f>0.016708634-G136*(0.000042037+0.0000001267*G136)</f>
        <v>1.6699224723274866E-2</v>
      </c>
      <c r="K136">
        <f>SIN(RADIANS(I136))*(1.914602-G136*(0.004817+0.000014*G136))+SIN(RADIANS(2*I136))*(0.019993-0.000101*G136)+SIN(RADIANS(3*I136))*0.000289</f>
        <v>1.4488344955312227</v>
      </c>
      <c r="L136">
        <f t="shared" si="49"/>
        <v>54.654242207879683</v>
      </c>
      <c r="M136">
        <f t="shared" si="50"/>
        <v>8411.3322384973253</v>
      </c>
      <c r="N136">
        <f t="shared" si="51"/>
        <v>1.0108706143706612</v>
      </c>
      <c r="O136">
        <f>L136-0.00569-0.00478*SIN(RADIANS(125.04-1934.136*G136))</f>
        <v>54.644764666401556</v>
      </c>
      <c r="P136">
        <f>23+(26+((21.448-G136*(46.815+G136*(0.00059-G136*0.001813))))/60)/60</f>
        <v>23.43638230521633</v>
      </c>
      <c r="Q136">
        <f>P136+0.00256*COS(RADIANS(125.04-1934.136*G136))</f>
        <v>23.437944000717224</v>
      </c>
      <c r="R136">
        <f t="shared" si="52"/>
        <v>52.285544106067988</v>
      </c>
      <c r="S136">
        <f t="shared" si="53"/>
        <v>18.929322198773026</v>
      </c>
      <c r="T136">
        <f t="shared" si="54"/>
        <v>4.3029442130964254E-2</v>
      </c>
      <c r="U136">
        <f t="shared" si="55"/>
        <v>3.6370967041154034</v>
      </c>
      <c r="V136">
        <f t="shared" si="56"/>
        <v>111.93948928678978</v>
      </c>
      <c r="W136" s="7">
        <f t="shared" si="57"/>
        <v>0.46360151895547547</v>
      </c>
      <c r="X136" s="7">
        <f t="shared" si="58"/>
        <v>0.15265849315883717</v>
      </c>
      <c r="Y136" s="7">
        <f t="shared" si="59"/>
        <v>0.77454454475211365</v>
      </c>
      <c r="Z136">
        <f t="shared" si="60"/>
        <v>895.51591429431824</v>
      </c>
      <c r="AA136">
        <f>MOD(E136*1440+U136+4*$B$3-60*$B$4,1440)</f>
        <v>772.41381270411534</v>
      </c>
      <c r="AB136">
        <f t="shared" si="61"/>
        <v>13.103453176028836</v>
      </c>
      <c r="AC136">
        <f t="shared" si="44"/>
        <v>28.895550709799767</v>
      </c>
      <c r="AD136">
        <f t="shared" si="62"/>
        <v>61.104449290200236</v>
      </c>
      <c r="AE136">
        <f t="shared" si="63"/>
        <v>8.9042422116326434E-3</v>
      </c>
      <c r="AF136">
        <f t="shared" si="64"/>
        <v>61.113353532411871</v>
      </c>
      <c r="AG136">
        <f t="shared" si="45"/>
        <v>206.34643772287285</v>
      </c>
    </row>
    <row r="137" spans="4:33" x14ac:dyDescent="0.25">
      <c r="D137" s="1">
        <f t="shared" si="65"/>
        <v>44697</v>
      </c>
      <c r="E137" s="7">
        <f t="shared" si="46"/>
        <v>0.5</v>
      </c>
      <c r="F137" s="2">
        <f t="shared" si="47"/>
        <v>2459716</v>
      </c>
      <c r="G137" s="3">
        <f t="shared" si="48"/>
        <v>0.223709787816564</v>
      </c>
      <c r="H137">
        <f>MOD(280.46646+G137*(36000.76983 + G137*0.0003032),360)</f>
        <v>54.191055076225894</v>
      </c>
      <c r="I137">
        <f>357.52911+G137*(35999.05029 - 0.0001537*G137)</f>
        <v>8410.8690042816361</v>
      </c>
      <c r="J137">
        <f>0.016708634-G137*(0.000042037+0.0000001267*G137)</f>
        <v>1.6699223570812591E-2</v>
      </c>
      <c r="K137">
        <f>SIN(RADIANS(I137))*(1.914602-G137*(0.004817+0.000014*G137))+SIN(RADIANS(2*I137))*(0.019993-0.000101*G137)+SIN(RADIANS(3*I137))*0.000289</f>
        <v>1.4274136726252533</v>
      </c>
      <c r="L137">
        <f t="shared" si="49"/>
        <v>55.61846874885115</v>
      </c>
      <c r="M137">
        <f t="shared" si="50"/>
        <v>8412.2964179542614</v>
      </c>
      <c r="N137">
        <f t="shared" si="51"/>
        <v>1.0110847383197894</v>
      </c>
      <c r="O137">
        <f>L137-0.00569-0.00478*SIN(RADIANS(125.04-1934.136*G137))</f>
        <v>55.608993903988221</v>
      </c>
      <c r="P137">
        <f>23+(26+((21.448-G137*(46.815+G137*(0.00059-G137*0.001813))))/60)/60</f>
        <v>23.436381949181712</v>
      </c>
      <c r="Q137">
        <f>P137+0.00256*COS(RADIANS(125.04-1934.136*G137))</f>
        <v>23.437945518766458</v>
      </c>
      <c r="R137">
        <f t="shared" si="52"/>
        <v>53.275650758419296</v>
      </c>
      <c r="S137">
        <f t="shared" si="53"/>
        <v>19.161305621211383</v>
      </c>
      <c r="T137">
        <f t="shared" si="54"/>
        <v>4.3029447863445806E-2</v>
      </c>
      <c r="U137">
        <f t="shared" si="55"/>
        <v>3.619104494229552</v>
      </c>
      <c r="V137">
        <f t="shared" si="56"/>
        <v>112.22866028453376</v>
      </c>
      <c r="W137" s="7">
        <f t="shared" si="57"/>
        <v>0.46361401354567394</v>
      </c>
      <c r="X137" s="7">
        <f t="shared" si="58"/>
        <v>0.15186773497752462</v>
      </c>
      <c r="Y137" s="7">
        <f t="shared" si="59"/>
        <v>0.7753602921138234</v>
      </c>
      <c r="Z137">
        <f t="shared" si="60"/>
        <v>897.82928227627008</v>
      </c>
      <c r="AA137">
        <f>MOD(E137*1440+U137+4*$B$3-60*$B$4,1440)</f>
        <v>772.3958204942295</v>
      </c>
      <c r="AB137">
        <f t="shared" si="61"/>
        <v>13.098955123557374</v>
      </c>
      <c r="AC137">
        <f t="shared" si="44"/>
        <v>28.675058641739156</v>
      </c>
      <c r="AD137">
        <f t="shared" si="62"/>
        <v>61.324941358260844</v>
      </c>
      <c r="AE137">
        <f t="shared" si="63"/>
        <v>8.823474739311615E-3</v>
      </c>
      <c r="AF137">
        <f t="shared" si="64"/>
        <v>61.333764833000153</v>
      </c>
      <c r="AG137">
        <f t="shared" si="45"/>
        <v>206.49644678100896</v>
      </c>
    </row>
    <row r="138" spans="4:33" x14ac:dyDescent="0.25">
      <c r="D138" s="1">
        <f t="shared" si="65"/>
        <v>44698</v>
      </c>
      <c r="E138" s="7">
        <f t="shared" si="46"/>
        <v>0.5</v>
      </c>
      <c r="F138" s="2">
        <f t="shared" si="47"/>
        <v>2459717</v>
      </c>
      <c r="G138" s="3">
        <f t="shared" si="48"/>
        <v>0.22373716632443533</v>
      </c>
      <c r="H138">
        <f>MOD(280.46646+G138*(36000.76983 + G138*0.0003032),360)</f>
        <v>55.176702440105146</v>
      </c>
      <c r="I138">
        <f>357.52911+G138*(35999.05029 - 0.0001537*G138)</f>
        <v>8411.8546045614785</v>
      </c>
      <c r="J138">
        <f>0.016708634-G138*(0.000042037+0.0000001267*G138)</f>
        <v>1.6699222418350129E-2</v>
      </c>
      <c r="K138">
        <f>SIN(RADIANS(I138))*(1.914602-G138*(0.004817+0.000014*G138))+SIN(RADIANS(2*I138))*(0.019993-0.000101*G138)+SIN(RADIANS(3*I138))*0.000289</f>
        <v>1.4055876537983856</v>
      </c>
      <c r="L138">
        <f t="shared" si="49"/>
        <v>56.582290093903531</v>
      </c>
      <c r="M138">
        <f t="shared" si="50"/>
        <v>8413.2601922152771</v>
      </c>
      <c r="N138">
        <f t="shared" si="51"/>
        <v>1.0112956094099343</v>
      </c>
      <c r="O138">
        <f>L138-0.00569-0.00478*SIN(RADIANS(125.04-1934.136*G138))</f>
        <v>56.572817948888733</v>
      </c>
      <c r="P138">
        <f>23+(26+((21.448-G138*(46.815+G138*(0.00059-G138*0.001813))))/60)/60</f>
        <v>23.436381593147097</v>
      </c>
      <c r="Q138">
        <f>P138+0.00256*COS(RADIANS(125.04-1934.136*G138))</f>
        <v>23.437947035480132</v>
      </c>
      <c r="R138">
        <f t="shared" si="52"/>
        <v>54.268097338644715</v>
      </c>
      <c r="S138">
        <f t="shared" si="53"/>
        <v>19.387875469282911</v>
      </c>
      <c r="T138">
        <f t="shared" si="54"/>
        <v>4.3029453590884406E-2</v>
      </c>
      <c r="U138">
        <f t="shared" si="55"/>
        <v>3.5917699254999356</v>
      </c>
      <c r="V138">
        <f t="shared" si="56"/>
        <v>112.51247051275567</v>
      </c>
      <c r="W138" s="7">
        <f t="shared" si="57"/>
        <v>0.46363299588506945</v>
      </c>
      <c r="X138" s="7">
        <f t="shared" si="58"/>
        <v>0.15109835557185927</v>
      </c>
      <c r="Y138" s="7">
        <f t="shared" si="59"/>
        <v>0.77616763619827966</v>
      </c>
      <c r="Z138">
        <f t="shared" si="60"/>
        <v>900.09976410204536</v>
      </c>
      <c r="AA138">
        <f>MOD(E138*1440+U138+4*$B$3-60*$B$4,1440)</f>
        <v>772.36848592549995</v>
      </c>
      <c r="AB138">
        <f t="shared" si="61"/>
        <v>13.092121481374988</v>
      </c>
      <c r="AC138">
        <f t="shared" si="44"/>
        <v>28.459113399924043</v>
      </c>
      <c r="AD138">
        <f t="shared" si="62"/>
        <v>61.540886600075957</v>
      </c>
      <c r="AE138">
        <f t="shared" si="63"/>
        <v>8.7447001339598755E-3</v>
      </c>
      <c r="AF138">
        <f t="shared" si="64"/>
        <v>61.549631300209917</v>
      </c>
      <c r="AG138">
        <f t="shared" si="45"/>
        <v>206.64047202983645</v>
      </c>
    </row>
    <row r="139" spans="4:33" x14ac:dyDescent="0.25">
      <c r="D139" s="1">
        <f t="shared" si="65"/>
        <v>44699</v>
      </c>
      <c r="E139" s="7">
        <f t="shared" si="46"/>
        <v>0.5</v>
      </c>
      <c r="F139" s="2">
        <f t="shared" si="47"/>
        <v>2459718</v>
      </c>
      <c r="G139" s="3">
        <f t="shared" si="48"/>
        <v>0.22376454483230665</v>
      </c>
      <c r="H139">
        <f>MOD(280.46646+G139*(36000.76983 + G139*0.0003032),360)</f>
        <v>56.162349803984398</v>
      </c>
      <c r="I139">
        <f>357.52911+G139*(35999.05029 - 0.0001537*G139)</f>
        <v>8412.8402048413209</v>
      </c>
      <c r="J139">
        <f>0.016708634-G139*(0.000042037+0.0000001267*G139)</f>
        <v>1.6699221265887472E-2</v>
      </c>
      <c r="K139">
        <f>SIN(RADIANS(I139))*(1.914602-G139*(0.004817+0.000014*G139))+SIN(RADIANS(2*I139))*(0.019993-0.000101*G139)+SIN(RADIANS(3*I139))*0.000289</f>
        <v>1.3833629454364786</v>
      </c>
      <c r="L139">
        <f t="shared" si="49"/>
        <v>57.545712749420879</v>
      </c>
      <c r="M139">
        <f t="shared" si="50"/>
        <v>8414.2235677867575</v>
      </c>
      <c r="N139">
        <f t="shared" si="51"/>
        <v>1.0115031693456376</v>
      </c>
      <c r="O139">
        <f>L139-0.00569-0.00478*SIN(RADIANS(125.04-1934.136*G139))</f>
        <v>57.536243307484838</v>
      </c>
      <c r="P139">
        <f>23+(26+((21.448-G139*(46.815+G139*(0.00059-G139*0.001813))))/60)/60</f>
        <v>23.436381237112478</v>
      </c>
      <c r="Q139">
        <f>P139+0.00256*COS(RADIANS(125.04-1934.136*G139))</f>
        <v>23.437948550856632</v>
      </c>
      <c r="R139">
        <f t="shared" si="52"/>
        <v>55.26286464245775</v>
      </c>
      <c r="S139">
        <f t="shared" si="53"/>
        <v>19.608957185999408</v>
      </c>
      <c r="T139">
        <f t="shared" si="54"/>
        <v>4.3029459313273961E-2</v>
      </c>
      <c r="U139">
        <f t="shared" si="55"/>
        <v>3.555169800891528</v>
      </c>
      <c r="V139">
        <f t="shared" si="56"/>
        <v>112.79075429158725</v>
      </c>
      <c r="W139" s="7">
        <f t="shared" si="57"/>
        <v>0.46365841263826979</v>
      </c>
      <c r="X139" s="7">
        <f t="shared" si="58"/>
        <v>0.15035076182830517</v>
      </c>
      <c r="Y139" s="7">
        <f t="shared" si="59"/>
        <v>0.77696606344823427</v>
      </c>
      <c r="Z139">
        <f t="shared" si="60"/>
        <v>902.32603433269799</v>
      </c>
      <c r="AA139">
        <f>MOD(E139*1440+U139+4*$B$3-60*$B$4,1440)</f>
        <v>772.33188580089154</v>
      </c>
      <c r="AB139">
        <f t="shared" si="61"/>
        <v>13.082971450222885</v>
      </c>
      <c r="AC139">
        <f t="shared" si="44"/>
        <v>28.247771879208315</v>
      </c>
      <c r="AD139">
        <f t="shared" si="62"/>
        <v>61.752228120791685</v>
      </c>
      <c r="AE139">
        <f t="shared" si="63"/>
        <v>8.6679144994116879E-3</v>
      </c>
      <c r="AF139">
        <f t="shared" si="64"/>
        <v>61.760896035291097</v>
      </c>
      <c r="AG139">
        <f t="shared" si="45"/>
        <v>206.77833023277049</v>
      </c>
    </row>
    <row r="140" spans="4:33" x14ac:dyDescent="0.25">
      <c r="D140" s="1">
        <f t="shared" si="65"/>
        <v>44700</v>
      </c>
      <c r="E140" s="7">
        <f t="shared" si="46"/>
        <v>0.5</v>
      </c>
      <c r="F140" s="2">
        <f t="shared" si="47"/>
        <v>2459719</v>
      </c>
      <c r="G140" s="3">
        <f t="shared" si="48"/>
        <v>0.22379192334017797</v>
      </c>
      <c r="H140">
        <f>MOD(280.46646+G140*(36000.76983 + G140*0.0003032),360)</f>
        <v>57.14799716786365</v>
      </c>
      <c r="I140">
        <f>357.52911+G140*(35999.05029 - 0.0001537*G140)</f>
        <v>8413.8258051211615</v>
      </c>
      <c r="J140">
        <f>0.016708634-G140*(0.000042037+0.0000001267*G140)</f>
        <v>1.6699220113424628E-2</v>
      </c>
      <c r="K140">
        <f>SIN(RADIANS(I140))*(1.914602-G140*(0.004817+0.000014*G140))+SIN(RADIANS(2*I140))*(0.019993-0.000101*G140)+SIN(RADIANS(3*I140))*0.000289</f>
        <v>1.360746152103433</v>
      </c>
      <c r="L140">
        <f t="shared" si="49"/>
        <v>58.508743319967081</v>
      </c>
      <c r="M140">
        <f t="shared" si="50"/>
        <v>8415.1865512732656</v>
      </c>
      <c r="N140">
        <f t="shared" si="51"/>
        <v>1.0117073608188505</v>
      </c>
      <c r="O140">
        <f>L140-0.00569-0.00478*SIN(RADIANS(125.04-1934.136*G140))</f>
        <v>58.499276584338112</v>
      </c>
      <c r="P140">
        <f>23+(26+((21.448-G140*(46.815+G140*(0.00059-G140*0.001813))))/60)/60</f>
        <v>23.436380881077863</v>
      </c>
      <c r="Q140">
        <f>P140+0.00256*COS(RADIANS(125.04-1934.136*G140))</f>
        <v>23.437950064894373</v>
      </c>
      <c r="R140">
        <f t="shared" si="52"/>
        <v>56.259930088323117</v>
      </c>
      <c r="S140">
        <f t="shared" si="53"/>
        <v>19.824477490765016</v>
      </c>
      <c r="T140">
        <f t="shared" si="54"/>
        <v>4.3029465030608498E-2</v>
      </c>
      <c r="U140">
        <f t="shared" si="55"/>
        <v>3.5093945333494396</v>
      </c>
      <c r="V140">
        <f t="shared" si="56"/>
        <v>113.0633447979102</v>
      </c>
      <c r="W140" s="7">
        <f t="shared" si="57"/>
        <v>0.46369020101850733</v>
      </c>
      <c r="X140" s="7">
        <f t="shared" si="58"/>
        <v>0.14962535435764568</v>
      </c>
      <c r="Y140" s="7">
        <f t="shared" si="59"/>
        <v>0.77775504767936909</v>
      </c>
      <c r="Z140">
        <f t="shared" si="60"/>
        <v>904.50675838328164</v>
      </c>
      <c r="AA140">
        <f>MOD(E140*1440+U140+4*$B$3-60*$B$4,1440)</f>
        <v>772.28611053334942</v>
      </c>
      <c r="AB140">
        <f t="shared" si="61"/>
        <v>13.071527633337354</v>
      </c>
      <c r="AC140">
        <f t="shared" si="44"/>
        <v>28.041091264987113</v>
      </c>
      <c r="AD140">
        <f t="shared" si="62"/>
        <v>61.958908735012884</v>
      </c>
      <c r="AE140">
        <f t="shared" si="63"/>
        <v>8.5931147189357796E-3</v>
      </c>
      <c r="AF140">
        <f t="shared" si="64"/>
        <v>61.967501849731818</v>
      </c>
      <c r="AG140">
        <f t="shared" si="45"/>
        <v>206.90984316931423</v>
      </c>
    </row>
    <row r="141" spans="4:33" x14ac:dyDescent="0.25">
      <c r="D141" s="1">
        <f t="shared" si="65"/>
        <v>44701</v>
      </c>
      <c r="E141" s="7">
        <f t="shared" si="46"/>
        <v>0.5</v>
      </c>
      <c r="F141" s="2">
        <f t="shared" si="47"/>
        <v>2459720</v>
      </c>
      <c r="G141" s="3">
        <f t="shared" si="48"/>
        <v>0.22381930184804927</v>
      </c>
      <c r="H141">
        <f>MOD(280.46646+G141*(36000.76983 + G141*0.0003032),360)</f>
        <v>58.133644531742902</v>
      </c>
      <c r="I141">
        <f>357.52911+G141*(35999.05029 - 0.0001537*G141)</f>
        <v>8414.811405401002</v>
      </c>
      <c r="J141">
        <f>0.016708634-G141*(0.000042037+0.0000001267*G141)</f>
        <v>1.6699218960961593E-2</v>
      </c>
      <c r="K141">
        <f>SIN(RADIANS(I141))*(1.914602-G141*(0.004817+0.000014*G141))+SIN(RADIANS(2*I141))*(0.019993-0.000101*G141)+SIN(RADIANS(3*I141))*0.000289</f>
        <v>1.3377439745951745</v>
      </c>
      <c r="L141">
        <f t="shared" si="49"/>
        <v>59.47138850633808</v>
      </c>
      <c r="M141">
        <f t="shared" si="50"/>
        <v>8416.1491493755966</v>
      </c>
      <c r="N141">
        <f t="shared" si="51"/>
        <v>1.0119081275212269</v>
      </c>
      <c r="O141">
        <f>L141-0.00569-0.00478*SIN(RADIANS(125.04-1934.136*G141))</f>
        <v>59.461924480242182</v>
      </c>
      <c r="P141">
        <f>23+(26+((21.448-G141*(46.815+G141*(0.00059-G141*0.001813))))/60)/60</f>
        <v>23.436380525043248</v>
      </c>
      <c r="Q141">
        <f>P141+0.00256*COS(RADIANS(125.04-1934.136*G141))</f>
        <v>23.437951577591754</v>
      </c>
      <c r="R141">
        <f t="shared" si="52"/>
        <v>57.259267709296331</v>
      </c>
      <c r="S141">
        <f t="shared" si="53"/>
        <v>20.034364437687689</v>
      </c>
      <c r="T141">
        <f t="shared" si="54"/>
        <v>4.3029470742881937E-2</v>
      </c>
      <c r="U141">
        <f t="shared" si="55"/>
        <v>3.4545481674935465</v>
      </c>
      <c r="V141">
        <f t="shared" si="56"/>
        <v>113.33007433175386</v>
      </c>
      <c r="W141" s="7">
        <f t="shared" si="57"/>
        <v>0.46372828877257399</v>
      </c>
      <c r="X141" s="7">
        <f t="shared" si="58"/>
        <v>0.14892252673992437</v>
      </c>
      <c r="Y141" s="7">
        <f t="shared" si="59"/>
        <v>0.77853405080522353</v>
      </c>
      <c r="Z141">
        <f t="shared" si="60"/>
        <v>906.64059465403091</v>
      </c>
      <c r="AA141">
        <f>MOD(E141*1440+U141+4*$B$3-60*$B$4,1440)</f>
        <v>772.23126416749346</v>
      </c>
      <c r="AB141">
        <f t="shared" si="61"/>
        <v>13.057816041873366</v>
      </c>
      <c r="AC141">
        <f t="shared" si="44"/>
        <v>27.839129054363418</v>
      </c>
      <c r="AD141">
        <f t="shared" si="62"/>
        <v>62.160870945636582</v>
      </c>
      <c r="AE141">
        <f t="shared" si="63"/>
        <v>8.5202984501313184E-3</v>
      </c>
      <c r="AF141">
        <f t="shared" si="64"/>
        <v>62.169391244086711</v>
      </c>
      <c r="AG141">
        <f t="shared" si="45"/>
        <v>207.03483819606521</v>
      </c>
    </row>
    <row r="142" spans="4:33" x14ac:dyDescent="0.25">
      <c r="D142" s="1">
        <f t="shared" si="65"/>
        <v>44702</v>
      </c>
      <c r="E142" s="7">
        <f t="shared" si="46"/>
        <v>0.5</v>
      </c>
      <c r="F142" s="2">
        <f t="shared" si="47"/>
        <v>2459721</v>
      </c>
      <c r="G142" s="3">
        <f t="shared" si="48"/>
        <v>0.22384668035592059</v>
      </c>
      <c r="H142">
        <f>MOD(280.46646+G142*(36000.76983 + G142*0.0003032),360)</f>
        <v>59.119291895623974</v>
      </c>
      <c r="I142">
        <f>357.52911+G142*(35999.05029 - 0.0001537*G142)</f>
        <v>8415.7970056808426</v>
      </c>
      <c r="J142">
        <f>0.016708634-G142*(0.000042037+0.0000001267*G142)</f>
        <v>1.6699217808498368E-2</v>
      </c>
      <c r="K142">
        <f>SIN(RADIANS(I142))*(1.914602-G142*(0.004817+0.000014*G142))+SIN(RADIANS(2*I142))*(0.019993-0.000101*G142)+SIN(RADIANS(3*I142))*0.000289</f>
        <v>1.314363207986786</v>
      </c>
      <c r="L142">
        <f t="shared" si="49"/>
        <v>60.433655103610761</v>
      </c>
      <c r="M142">
        <f t="shared" si="50"/>
        <v>8417.111368888829</v>
      </c>
      <c r="N142">
        <f t="shared" si="51"/>
        <v>1.0121054141561241</v>
      </c>
      <c r="O142">
        <f>L142-0.00569-0.00478*SIN(RADIANS(125.04-1934.136*G142))</f>
        <v>60.42419379027163</v>
      </c>
      <c r="P142">
        <f>23+(26+((21.448-G142*(46.815+G142*(0.00059-G142*0.001813))))/60)/60</f>
        <v>23.436380169008633</v>
      </c>
      <c r="Q142">
        <f>P142+0.00256*COS(RADIANS(125.04-1934.136*G142))</f>
        <v>23.437953088947175</v>
      </c>
      <c r="R142">
        <f t="shared" si="52"/>
        <v>58.260848150641422</v>
      </c>
      <c r="S142">
        <f t="shared" si="53"/>
        <v>20.238547474698297</v>
      </c>
      <c r="T142">
        <f t="shared" si="54"/>
        <v>4.3029476450088248E-2</v>
      </c>
      <c r="U142">
        <f t="shared" si="55"/>
        <v>3.3907483760295833</v>
      </c>
      <c r="V142">
        <f t="shared" si="56"/>
        <v>113.59077459909871</v>
      </c>
      <c r="W142" s="7">
        <f t="shared" si="57"/>
        <v>0.46377259418331279</v>
      </c>
      <c r="X142" s="7">
        <f t="shared" si="58"/>
        <v>0.14824266474137196</v>
      </c>
      <c r="Y142" s="7">
        <f t="shared" si="59"/>
        <v>0.77930252362525365</v>
      </c>
      <c r="Z142">
        <f t="shared" si="60"/>
        <v>908.72619679278966</v>
      </c>
      <c r="AA142">
        <f>MOD(E142*1440+U142+4*$B$3-60*$B$4,1440)</f>
        <v>772.16746437602956</v>
      </c>
      <c r="AB142">
        <f t="shared" si="61"/>
        <v>13.041866094007389</v>
      </c>
      <c r="AC142">
        <f t="shared" si="44"/>
        <v>27.641943073023622</v>
      </c>
      <c r="AD142">
        <f t="shared" si="62"/>
        <v>62.358056926976374</v>
      </c>
      <c r="AE142">
        <f t="shared" si="63"/>
        <v>8.449464118847342E-3</v>
      </c>
      <c r="AF142">
        <f t="shared" si="64"/>
        <v>62.366506391095221</v>
      </c>
      <c r="AG142">
        <f t="shared" si="45"/>
        <v>207.15314882184265</v>
      </c>
    </row>
    <row r="143" spans="4:33" x14ac:dyDescent="0.25">
      <c r="D143" s="1">
        <f t="shared" si="65"/>
        <v>44703</v>
      </c>
      <c r="E143" s="7">
        <f t="shared" si="46"/>
        <v>0.5</v>
      </c>
      <c r="F143" s="2">
        <f t="shared" si="47"/>
        <v>2459722</v>
      </c>
      <c r="G143" s="3">
        <f t="shared" si="48"/>
        <v>0.22387405886379191</v>
      </c>
      <c r="H143">
        <f>MOD(280.46646+G143*(36000.76983 + G143*0.0003032),360)</f>
        <v>60.104939259505045</v>
      </c>
      <c r="I143">
        <f>357.52911+G143*(35999.05029 - 0.0001537*G143)</f>
        <v>8416.7826059606832</v>
      </c>
      <c r="J143">
        <f>0.016708634-G143*(0.000042037+0.0000001267*G143)</f>
        <v>1.6699216656034955E-2</v>
      </c>
      <c r="K143">
        <f>SIN(RADIANS(I143))*(1.914602-G143*(0.004817+0.000014*G143))+SIN(RADIANS(2*I143))*(0.019993-0.000101*G143)+SIN(RADIANS(3*I143))*0.000289</f>
        <v>1.2906107396735227</v>
      </c>
      <c r="L143">
        <f t="shared" si="49"/>
        <v>61.39554999917857</v>
      </c>
      <c r="M143">
        <f t="shared" si="50"/>
        <v>8418.0732167003571</v>
      </c>
      <c r="N143">
        <f t="shared" si="51"/>
        <v>1.0122991664503178</v>
      </c>
      <c r="O143">
        <f>L143-0.00569-0.00478*SIN(RADIANS(125.04-1934.136*G143))</f>
        <v>61.386091401817573</v>
      </c>
      <c r="P143">
        <f>23+(26+((21.448-G143*(46.815+G143*(0.00059-G143*0.001813))))/60)/60</f>
        <v>23.436379812974014</v>
      </c>
      <c r="Q143">
        <f>P143+0.00256*COS(RADIANS(125.04-1934.136*G143))</f>
        <v>23.437954598959038</v>
      </c>
      <c r="R143">
        <f t="shared" si="52"/>
        <v>59.264638673460681</v>
      </c>
      <c r="S143">
        <f t="shared" si="53"/>
        <v>20.436957503341223</v>
      </c>
      <c r="T143">
        <f t="shared" si="54"/>
        <v>4.3029482152221417E-2</v>
      </c>
      <c r="U143">
        <f t="shared" si="55"/>
        <v>3.3181264301613718</v>
      </c>
      <c r="V143">
        <f t="shared" si="56"/>
        <v>113.84527701072045</v>
      </c>
      <c r="W143" s="7">
        <f t="shared" si="57"/>
        <v>0.46382302609016579</v>
      </c>
      <c r="X143" s="7">
        <f t="shared" si="58"/>
        <v>0.14758614550483118</v>
      </c>
      <c r="Y143" s="7">
        <f t="shared" si="59"/>
        <v>0.78005990667550029</v>
      </c>
      <c r="Z143">
        <f t="shared" si="60"/>
        <v>910.76221608576361</v>
      </c>
      <c r="AA143">
        <f>MOD(E143*1440+U143+4*$B$3-60*$B$4,1440)</f>
        <v>772.09484243016129</v>
      </c>
      <c r="AB143">
        <f t="shared" si="61"/>
        <v>13.023710607540323</v>
      </c>
      <c r="AC143">
        <f t="shared" si="44"/>
        <v>27.449591487463156</v>
      </c>
      <c r="AD143">
        <f t="shared" si="62"/>
        <v>62.550408512536848</v>
      </c>
      <c r="AE143">
        <f t="shared" si="63"/>
        <v>8.3806109120437532E-3</v>
      </c>
      <c r="AF143">
        <f t="shared" si="64"/>
        <v>62.558789123448889</v>
      </c>
      <c r="AG143">
        <f t="shared" si="45"/>
        <v>207.26461529533924</v>
      </c>
    </row>
    <row r="144" spans="4:33" x14ac:dyDescent="0.25">
      <c r="D144" s="1">
        <f t="shared" si="65"/>
        <v>44704</v>
      </c>
      <c r="E144" s="7">
        <f t="shared" si="46"/>
        <v>0.5</v>
      </c>
      <c r="F144" s="2">
        <f t="shared" si="47"/>
        <v>2459723</v>
      </c>
      <c r="G144" s="3">
        <f t="shared" si="48"/>
        <v>0.22390143737166324</v>
      </c>
      <c r="H144">
        <f>MOD(280.46646+G144*(36000.76983 + G144*0.0003032),360)</f>
        <v>61.090586623386116</v>
      </c>
      <c r="I144">
        <f>357.52911+G144*(35999.05029 - 0.0001537*G144)</f>
        <v>8417.7682062405238</v>
      </c>
      <c r="J144">
        <f>0.016708634-G144*(0.000042037+0.0000001267*G144)</f>
        <v>1.6699215503571348E-2</v>
      </c>
      <c r="K144">
        <f>SIN(RADIANS(I144))*(1.914602-G144*(0.004817+0.000014*G144))+SIN(RADIANS(2*I144))*(0.019993-0.000101*G144)+SIN(RADIANS(3*I144))*0.000289</f>
        <v>1.2664935474059955</v>
      </c>
      <c r="L144">
        <f t="shared" si="49"/>
        <v>62.357080170792109</v>
      </c>
      <c r="M144">
        <f t="shared" si="50"/>
        <v>8419.0346997879296</v>
      </c>
      <c r="N144">
        <f t="shared" si="51"/>
        <v>1.0124893311654317</v>
      </c>
      <c r="O144">
        <f>L144-0.00569-0.00478*SIN(RADIANS(125.04-1934.136*G144))</f>
        <v>62.347624292628296</v>
      </c>
      <c r="P144">
        <f>23+(26+((21.448-G144*(46.815+G144*(0.00059-G144*0.001813))))/60)/60</f>
        <v>23.436379456939399</v>
      </c>
      <c r="Q144">
        <f>P144+0.00256*COS(RADIANS(125.04-1934.136*G144))</f>
        <v>23.437956107625759</v>
      </c>
      <c r="R144">
        <f t="shared" si="52"/>
        <v>60.270603164585594</v>
      </c>
      <c r="S144">
        <f t="shared" si="53"/>
        <v>20.629526939099353</v>
      </c>
      <c r="T144">
        <f t="shared" si="54"/>
        <v>4.3029487849275433E-2</v>
      </c>
      <c r="U144">
        <f t="shared" si="55"/>
        <v>3.2368271433683931</v>
      </c>
      <c r="V144">
        <f t="shared" si="56"/>
        <v>114.09341299659164</v>
      </c>
      <c r="W144" s="7">
        <f t="shared" si="57"/>
        <v>0.46387948392821643</v>
      </c>
      <c r="X144" s="7">
        <f t="shared" si="58"/>
        <v>0.14695333671546187</v>
      </c>
      <c r="Y144" s="7">
        <f t="shared" si="59"/>
        <v>0.78080563114097101</v>
      </c>
      <c r="Z144">
        <f t="shared" si="60"/>
        <v>912.74730397273311</v>
      </c>
      <c r="AA144">
        <f>MOD(E144*1440+U144+4*$B$3-60*$B$4,1440)</f>
        <v>772.01354314336834</v>
      </c>
      <c r="AB144">
        <f t="shared" si="61"/>
        <v>13.003385785842084</v>
      </c>
      <c r="AC144">
        <f t="shared" si="44"/>
        <v>27.262132812200836</v>
      </c>
      <c r="AD144">
        <f t="shared" si="62"/>
        <v>62.737867187799168</v>
      </c>
      <c r="AE144">
        <f t="shared" si="63"/>
        <v>8.3137387695102032E-3</v>
      </c>
      <c r="AF144">
        <f t="shared" si="64"/>
        <v>62.746180926568677</v>
      </c>
      <c r="AG144">
        <f t="shared" si="45"/>
        <v>207.36908520347114</v>
      </c>
    </row>
    <row r="145" spans="4:33" x14ac:dyDescent="0.25">
      <c r="D145" s="1">
        <f t="shared" si="65"/>
        <v>44705</v>
      </c>
      <c r="E145" s="7">
        <f t="shared" si="46"/>
        <v>0.5</v>
      </c>
      <c r="F145" s="2">
        <f t="shared" si="47"/>
        <v>2459724</v>
      </c>
      <c r="G145" s="3">
        <f t="shared" si="48"/>
        <v>0.22392881587953456</v>
      </c>
      <c r="H145">
        <f>MOD(280.46646+G145*(36000.76983 + G145*0.0003032),360)</f>
        <v>62.076233987269006</v>
      </c>
      <c r="I145">
        <f>357.52911+G145*(35999.05029 - 0.0001537*G145)</f>
        <v>8418.7538065203644</v>
      </c>
      <c r="J145">
        <f>0.016708634-G145*(0.000042037+0.0000001267*G145)</f>
        <v>1.6699214351107553E-2</v>
      </c>
      <c r="K145">
        <f>SIN(RADIANS(I145))*(1.914602-G145*(0.004817+0.000014*G145))+SIN(RADIANS(2*I145))*(0.019993-0.000101*G145)+SIN(RADIANS(3*I145))*0.000289</f>
        <v>1.2420186973195093</v>
      </c>
      <c r="L145">
        <f t="shared" si="49"/>
        <v>63.318252684588515</v>
      </c>
      <c r="M145">
        <f t="shared" si="50"/>
        <v>8419.9958252176839</v>
      </c>
      <c r="N145">
        <f t="shared" si="51"/>
        <v>1.0126758561090836</v>
      </c>
      <c r="O145">
        <f>L145-0.00569-0.00478*SIN(RADIANS(125.04-1934.136*G145))</f>
        <v>63.30879952883862</v>
      </c>
      <c r="P145">
        <f>23+(26+((21.448-G145*(46.815+G145*(0.00059-G145*0.001813))))/60)/60</f>
        <v>23.436379100904784</v>
      </c>
      <c r="Q145">
        <f>P145+0.00256*COS(RADIANS(125.04-1934.136*G145))</f>
        <v>23.437957614945738</v>
      </c>
      <c r="R145">
        <f t="shared" si="52"/>
        <v>61.27870215292716</v>
      </c>
      <c r="S145">
        <f t="shared" si="53"/>
        <v>20.816189772101783</v>
      </c>
      <c r="T145">
        <f t="shared" si="54"/>
        <v>4.3029493541244274E-2</v>
      </c>
      <c r="U145">
        <f t="shared" si="55"/>
        <v>3.1470087880057664</v>
      </c>
      <c r="V145">
        <f t="shared" si="56"/>
        <v>114.33501433521732</v>
      </c>
      <c r="W145" s="7">
        <f t="shared" si="57"/>
        <v>0.46394185778610714</v>
      </c>
      <c r="X145" s="7">
        <f t="shared" si="58"/>
        <v>0.14634459574383676</v>
      </c>
      <c r="Y145" s="7">
        <f t="shared" si="59"/>
        <v>0.78153911982837743</v>
      </c>
      <c r="Z145">
        <f t="shared" si="60"/>
        <v>914.68011468173859</v>
      </c>
      <c r="AA145">
        <f>MOD(E145*1440+U145+4*$B$3-60*$B$4,1440)</f>
        <v>771.92372478800576</v>
      </c>
      <c r="AB145">
        <f t="shared" si="61"/>
        <v>12.980931197001439</v>
      </c>
      <c r="AC145">
        <f t="shared" si="44"/>
        <v>27.079625911634018</v>
      </c>
      <c r="AD145">
        <f t="shared" si="62"/>
        <v>62.920374088365982</v>
      </c>
      <c r="AE145">
        <f t="shared" si="63"/>
        <v>8.2488483743628511E-3</v>
      </c>
      <c r="AF145">
        <f t="shared" si="64"/>
        <v>62.928622936740346</v>
      </c>
      <c r="AG145">
        <f t="shared" si="45"/>
        <v>207.46641407834719</v>
      </c>
    </row>
    <row r="146" spans="4:33" x14ac:dyDescent="0.25">
      <c r="D146" s="1">
        <f t="shared" si="65"/>
        <v>44706</v>
      </c>
      <c r="E146" s="7">
        <f t="shared" si="46"/>
        <v>0.5</v>
      </c>
      <c r="F146" s="2">
        <f t="shared" si="47"/>
        <v>2459725</v>
      </c>
      <c r="G146" s="3">
        <f t="shared" si="48"/>
        <v>0.22395619438740588</v>
      </c>
      <c r="H146">
        <f>MOD(280.46646+G146*(36000.76983 + G146*0.0003032),360)</f>
        <v>63.061881351150078</v>
      </c>
      <c r="I146">
        <f>357.52911+G146*(35999.05029 - 0.0001537*G146)</f>
        <v>8419.739406800205</v>
      </c>
      <c r="J146">
        <f>0.016708634-G146*(0.000042037+0.0000001267*G146)</f>
        <v>1.6699213198643571E-2</v>
      </c>
      <c r="K146">
        <f>SIN(RADIANS(I146))*(1.914602-G146*(0.004817+0.000014*G146))+SIN(RADIANS(2*I146))*(0.019993-0.000101*G146)+SIN(RADIANS(3*I146))*0.000289</f>
        <v>1.2171933419586896</v>
      </c>
      <c r="L146">
        <f t="shared" si="49"/>
        <v>64.279074693108768</v>
      </c>
      <c r="M146">
        <f t="shared" si="50"/>
        <v>8420.9566001421645</v>
      </c>
      <c r="N146">
        <f t="shared" si="51"/>
        <v>1.012858690145747</v>
      </c>
      <c r="O146">
        <f>L146-0.00569-0.00478*SIN(RADIANS(125.04-1934.136*G146))</f>
        <v>64.269624262987193</v>
      </c>
      <c r="P146">
        <f>23+(26+((21.448-G146*(46.815+G146*(0.00059-G146*0.001813))))/60)/60</f>
        <v>23.436378744870172</v>
      </c>
      <c r="Q146">
        <f>P146+0.00256*COS(RADIANS(125.04-1934.136*G146))</f>
        <v>23.437959120917391</v>
      </c>
      <c r="R146">
        <f t="shared" si="52"/>
        <v>62.288892832481821</v>
      </c>
      <c r="S146">
        <f t="shared" si="53"/>
        <v>20.996881628059491</v>
      </c>
      <c r="T146">
        <f t="shared" si="54"/>
        <v>4.3029499228121951E-2</v>
      </c>
      <c r="U146">
        <f t="shared" si="55"/>
        <v>3.0488429842671896</v>
      </c>
      <c r="V146">
        <f t="shared" si="56"/>
        <v>114.56991349714851</v>
      </c>
      <c r="W146" s="7">
        <f t="shared" si="57"/>
        <v>0.46401002848314782</v>
      </c>
      <c r="X146" s="7">
        <f t="shared" si="58"/>
        <v>0.14576026876884643</v>
      </c>
      <c r="Y146" s="7">
        <f t="shared" si="59"/>
        <v>0.78225978819744924</v>
      </c>
      <c r="Z146">
        <f t="shared" si="60"/>
        <v>916.55930797718804</v>
      </c>
      <c r="AA146">
        <f>MOD(E146*1440+U146+4*$B$3-60*$B$4,1440)</f>
        <v>771.8255589842671</v>
      </c>
      <c r="AB146">
        <f t="shared" si="61"/>
        <v>12.956389746066776</v>
      </c>
      <c r="AC146">
        <f t="shared" si="44"/>
        <v>26.902129996193771</v>
      </c>
      <c r="AD146">
        <f t="shared" si="62"/>
        <v>63.097870003806229</v>
      </c>
      <c r="AE146">
        <f t="shared" si="63"/>
        <v>8.1859411422401645E-3</v>
      </c>
      <c r="AF146">
        <f t="shared" si="64"/>
        <v>63.106055944948466</v>
      </c>
      <c r="AG146">
        <f t="shared" si="45"/>
        <v>207.55646601052658</v>
      </c>
    </row>
    <row r="147" spans="4:33" x14ac:dyDescent="0.25">
      <c r="D147" s="1">
        <f t="shared" si="65"/>
        <v>44707</v>
      </c>
      <c r="E147" s="7">
        <f t="shared" si="46"/>
        <v>0.5</v>
      </c>
      <c r="F147" s="2">
        <f t="shared" si="47"/>
        <v>2459726</v>
      </c>
      <c r="G147" s="3">
        <f t="shared" si="48"/>
        <v>0.22398357289527721</v>
      </c>
      <c r="H147">
        <f>MOD(280.46646+G147*(36000.76983 + G147*0.0003032),360)</f>
        <v>64.047528715032968</v>
      </c>
      <c r="I147">
        <f>357.52911+G147*(35999.05029 - 0.0001537*G147)</f>
        <v>8420.7250070800455</v>
      </c>
      <c r="J147">
        <f>0.016708634-G147*(0.000042037+0.0000001267*G147)</f>
        <v>1.6699212046179395E-2</v>
      </c>
      <c r="K147">
        <f>SIN(RADIANS(I147))*(1.914602-G147*(0.004817+0.000014*G147))+SIN(RADIANS(2*I147))*(0.019993-0.000101*G147)+SIN(RADIANS(3*I147))*0.000289</f>
        <v>1.1920247182971297</v>
      </c>
      <c r="L147">
        <f t="shared" si="49"/>
        <v>65.239553433330101</v>
      </c>
      <c r="M147">
        <f t="shared" si="50"/>
        <v>8421.9170317983426</v>
      </c>
      <c r="N147">
        <f t="shared" si="51"/>
        <v>1.0130377832073332</v>
      </c>
      <c r="O147">
        <f>L147-0.00569-0.00478*SIN(RADIANS(125.04-1934.136*G147))</f>
        <v>65.230105732048926</v>
      </c>
      <c r="P147">
        <f>23+(26+((21.448-G147*(46.815+G147*(0.00059-G147*0.001813))))/60)/60</f>
        <v>23.436378388835557</v>
      </c>
      <c r="Q147">
        <f>P147+0.00256*COS(RADIANS(125.04-1934.136*G147))</f>
        <v>23.43796062553912</v>
      </c>
      <c r="R147">
        <f t="shared" si="52"/>
        <v>63.30112909219892</v>
      </c>
      <c r="S147">
        <f t="shared" si="53"/>
        <v>21.171539829273286</v>
      </c>
      <c r="T147">
        <f t="shared" si="54"/>
        <v>4.3029504909902427E-2</v>
      </c>
      <c r="U147">
        <f t="shared" si="55"/>
        <v>2.9425145611441832</v>
      </c>
      <c r="V147">
        <f t="shared" si="56"/>
        <v>114.79794400178378</v>
      </c>
      <c r="W147" s="7">
        <f t="shared" si="57"/>
        <v>0.46408386766587212</v>
      </c>
      <c r="X147" s="7">
        <f t="shared" si="58"/>
        <v>0.14520068988313939</v>
      </c>
      <c r="Y147" s="7">
        <f t="shared" si="59"/>
        <v>0.78296704544860474</v>
      </c>
      <c r="Z147">
        <f t="shared" si="60"/>
        <v>918.38355201427021</v>
      </c>
      <c r="AA147">
        <f>MOD(E147*1440+U147+4*$B$3-60*$B$4,1440)</f>
        <v>771.71923056114417</v>
      </c>
      <c r="AB147">
        <f t="shared" si="61"/>
        <v>12.929807640286043</v>
      </c>
      <c r="AC147">
        <f t="shared" si="44"/>
        <v>26.729704612466733</v>
      </c>
      <c r="AD147">
        <f t="shared" si="62"/>
        <v>63.270295387533267</v>
      </c>
      <c r="AE147">
        <f t="shared" si="63"/>
        <v>8.1250192091199182E-3</v>
      </c>
      <c r="AF147">
        <f t="shared" si="64"/>
        <v>63.278420406742384</v>
      </c>
      <c r="AG147">
        <f t="shared" si="45"/>
        <v>207.63911426597164</v>
      </c>
    </row>
    <row r="148" spans="4:33" x14ac:dyDescent="0.25">
      <c r="D148" s="1">
        <f t="shared" si="65"/>
        <v>44708</v>
      </c>
      <c r="E148" s="7">
        <f t="shared" si="46"/>
        <v>0.5</v>
      </c>
      <c r="F148" s="2">
        <f t="shared" si="47"/>
        <v>2459727</v>
      </c>
      <c r="G148" s="3">
        <f t="shared" si="48"/>
        <v>0.22401095140314853</v>
      </c>
      <c r="H148">
        <f>MOD(280.46646+G148*(36000.76983 + G148*0.0003032),360)</f>
        <v>65.033176078915858</v>
      </c>
      <c r="I148">
        <f>357.52911+G148*(35999.05029 - 0.0001537*G148)</f>
        <v>8421.7106073598843</v>
      </c>
      <c r="J148">
        <f>0.016708634-G148*(0.000042037+0.0000001267*G148)</f>
        <v>1.6699210893715032E-2</v>
      </c>
      <c r="K148">
        <f>SIN(RADIANS(I148))*(1.914602-G148*(0.004817+0.000014*G148))+SIN(RADIANS(2*I148))*(0.019993-0.000101*G148)+SIN(RADIANS(3*I148))*0.000289</f>
        <v>1.1665201457529264</v>
      </c>
      <c r="L148">
        <f t="shared" si="49"/>
        <v>66.199696224668784</v>
      </c>
      <c r="M148">
        <f t="shared" si="50"/>
        <v>8422.877127505637</v>
      </c>
      <c r="N148">
        <f t="shared" si="51"/>
        <v>1.0132130863034918</v>
      </c>
      <c r="O148">
        <f>L148-0.00569-0.00478*SIN(RADIANS(125.04-1934.136*G148))</f>
        <v>66.190251255437758</v>
      </c>
      <c r="P148">
        <f>23+(26+((21.448-G148*(46.815+G148*(0.00059-G148*0.001813))))/60)/60</f>
        <v>23.436378032800942</v>
      </c>
      <c r="Q148">
        <f>P148+0.00256*COS(RADIANS(125.04-1934.136*G148))</f>
        <v>23.437962128809332</v>
      </c>
      <c r="R148">
        <f t="shared" si="52"/>
        <v>64.315361552819226</v>
      </c>
      <c r="S148">
        <f t="shared" si="53"/>
        <v>21.34010345553888</v>
      </c>
      <c r="T148">
        <f t="shared" si="54"/>
        <v>4.3029510586579674E-2</v>
      </c>
      <c r="U148">
        <f t="shared" si="55"/>
        <v>2.8282213891208565</v>
      </c>
      <c r="V148">
        <f t="shared" si="56"/>
        <v>115.01894078640848</v>
      </c>
      <c r="W148" s="7">
        <f t="shared" si="57"/>
        <v>0.46416323792422171</v>
      </c>
      <c r="X148" s="7">
        <f t="shared" si="58"/>
        <v>0.14466618018419813</v>
      </c>
      <c r="Y148" s="7">
        <f t="shared" si="59"/>
        <v>0.78366029566424511</v>
      </c>
      <c r="Z148">
        <f t="shared" si="60"/>
        <v>920.15152629126783</v>
      </c>
      <c r="AA148">
        <f>MOD(E148*1440+U148+4*$B$3-60*$B$4,1440)</f>
        <v>771.60493738912078</v>
      </c>
      <c r="AB148">
        <f t="shared" si="61"/>
        <v>12.901234347280194</v>
      </c>
      <c r="AC148">
        <f t="shared" si="44"/>
        <v>26.562409626980681</v>
      </c>
      <c r="AD148">
        <f t="shared" si="62"/>
        <v>63.437590373019319</v>
      </c>
      <c r="AE148">
        <f t="shared" si="63"/>
        <v>8.0660854176883602E-3</v>
      </c>
      <c r="AF148">
        <f t="shared" si="64"/>
        <v>63.445656458437007</v>
      </c>
      <c r="AG148">
        <f t="shared" si="45"/>
        <v>207.71424190382709</v>
      </c>
    </row>
    <row r="149" spans="4:33" x14ac:dyDescent="0.25">
      <c r="D149" s="1">
        <f t="shared" si="65"/>
        <v>44709</v>
      </c>
      <c r="E149" s="7">
        <f t="shared" si="46"/>
        <v>0.5</v>
      </c>
      <c r="F149" s="2">
        <f t="shared" si="47"/>
        <v>2459728</v>
      </c>
      <c r="G149" s="3">
        <f t="shared" si="48"/>
        <v>0.22403832991101985</v>
      </c>
      <c r="H149">
        <f>MOD(280.46646+G149*(36000.76983 + G149*0.0003032),360)</f>
        <v>66.018823442798748</v>
      </c>
      <c r="I149">
        <f>357.52911+G149*(35999.05029 - 0.0001537*G149)</f>
        <v>8422.6962076397231</v>
      </c>
      <c r="J149">
        <f>0.016708634-G149*(0.000042037+0.0000001267*G149)</f>
        <v>1.6699209741250477E-2</v>
      </c>
      <c r="K149">
        <f>SIN(RADIANS(I149))*(1.914602-G149*(0.004817+0.000014*G149))+SIN(RADIANS(2*I149))*(0.019993-0.000101*G149)+SIN(RADIANS(3*I149))*0.000289</f>
        <v>1.140687024199563</v>
      </c>
      <c r="L149">
        <f t="shared" si="49"/>
        <v>67.159510466998313</v>
      </c>
      <c r="M149">
        <f t="shared" si="50"/>
        <v>8423.8368946639221</v>
      </c>
      <c r="N149">
        <f t="shared" si="51"/>
        <v>1.013384551531638</v>
      </c>
      <c r="O149">
        <f>L149-0.00569-0.00478*SIN(RADIANS(125.04-1934.136*G149))</f>
        <v>67.15006823302484</v>
      </c>
      <c r="P149">
        <f>23+(26+((21.448-G149*(46.815+G149*(0.00059-G149*0.001813))))/60)/60</f>
        <v>23.436377676766327</v>
      </c>
      <c r="Q149">
        <f>P149+0.00256*COS(RADIANS(125.04-1934.136*G149))</f>
        <v>23.437963630726451</v>
      </c>
      <c r="R149">
        <f t="shared" si="52"/>
        <v>65.331537610864132</v>
      </c>
      <c r="S149">
        <f t="shared" si="53"/>
        <v>21.502513404786171</v>
      </c>
      <c r="T149">
        <f t="shared" si="54"/>
        <v>4.3029516258147764E-2</v>
      </c>
      <c r="U149">
        <f t="shared" si="55"/>
        <v>2.7061741844298832</v>
      </c>
      <c r="V149">
        <f t="shared" si="56"/>
        <v>115.23274058629762</v>
      </c>
      <c r="W149" s="7">
        <f t="shared" si="57"/>
        <v>0.46424799292747926</v>
      </c>
      <c r="X149" s="7">
        <f t="shared" si="58"/>
        <v>0.14415704685443032</v>
      </c>
      <c r="Y149" s="7">
        <f t="shared" si="59"/>
        <v>0.7843389390005282</v>
      </c>
      <c r="Z149">
        <f t="shared" si="60"/>
        <v>921.86192469038099</v>
      </c>
      <c r="AA149">
        <f>MOD(E149*1440+U149+4*$B$3-60*$B$4,1440)</f>
        <v>771.48289018442983</v>
      </c>
      <c r="AB149">
        <f t="shared" si="61"/>
        <v>12.870722546107459</v>
      </c>
      <c r="AC149">
        <f t="shared" si="44"/>
        <v>26.400305203354751</v>
      </c>
      <c r="AD149">
        <f t="shared" si="62"/>
        <v>63.599694796645252</v>
      </c>
      <c r="AE149">
        <f t="shared" si="63"/>
        <v>8.0091433021917714E-3</v>
      </c>
      <c r="AF149">
        <f t="shared" si="64"/>
        <v>63.607703939947442</v>
      </c>
      <c r="AG149">
        <f t="shared" si="45"/>
        <v>207.78174239189389</v>
      </c>
    </row>
    <row r="150" spans="4:33" x14ac:dyDescent="0.25">
      <c r="D150" s="1">
        <f t="shared" si="65"/>
        <v>44710</v>
      </c>
      <c r="E150" s="7">
        <f t="shared" si="46"/>
        <v>0.5</v>
      </c>
      <c r="F150" s="2">
        <f t="shared" si="47"/>
        <v>2459729</v>
      </c>
      <c r="G150" s="3">
        <f t="shared" si="48"/>
        <v>0.22406570841889117</v>
      </c>
      <c r="H150">
        <f>MOD(280.46646+G150*(36000.76983 + G150*0.0003032),360)</f>
        <v>67.004470806683457</v>
      </c>
      <c r="I150">
        <f>357.52911+G150*(35999.05029 - 0.0001537*G150)</f>
        <v>8423.6818079195637</v>
      </c>
      <c r="J150">
        <f>0.016708634-G150*(0.000042037+0.0000001267*G150)</f>
        <v>1.6699208588785732E-2</v>
      </c>
      <c r="K150">
        <f>SIN(RADIANS(I150))*(1.914602-G150*(0.004817+0.000014*G150))+SIN(RADIANS(2*I150))*(0.019993-0.000101*G150)+SIN(RADIANS(3*I150))*0.000289</f>
        <v>1.1145328319736529</v>
      </c>
      <c r="L150">
        <f t="shared" si="49"/>
        <v>68.119003638657105</v>
      </c>
      <c r="M150">
        <f t="shared" si="50"/>
        <v>8424.7963407515381</v>
      </c>
      <c r="N150">
        <f t="shared" si="51"/>
        <v>1.0135521320866976</v>
      </c>
      <c r="O150">
        <f>L150-0.00569-0.00478*SIN(RADIANS(125.04-1934.136*G150))</f>
        <v>68.109564143146258</v>
      </c>
      <c r="P150">
        <f>23+(26+((21.448-G150*(46.815+G150*(0.00059-G150*0.001813))))/60)/60</f>
        <v>23.436377320731715</v>
      </c>
      <c r="Q150">
        <f>P150+0.00256*COS(RADIANS(125.04-1934.136*G150))</f>
        <v>23.43796513128888</v>
      </c>
      <c r="R150">
        <f t="shared" si="52"/>
        <v>66.34960148985536</v>
      </c>
      <c r="S150">
        <f t="shared" si="53"/>
        <v>21.658712453271534</v>
      </c>
      <c r="T150">
        <f t="shared" si="54"/>
        <v>4.3029521924600654E-2</v>
      </c>
      <c r="U150">
        <f t="shared" si="55"/>
        <v>2.576596284801564</v>
      </c>
      <c r="V150">
        <f t="shared" si="56"/>
        <v>115.43918232454743</v>
      </c>
      <c r="W150" s="7">
        <f t="shared" si="57"/>
        <v>0.46433797757999895</v>
      </c>
      <c r="X150" s="7">
        <f t="shared" si="58"/>
        <v>0.14367358223403387</v>
      </c>
      <c r="Y150" s="7">
        <f t="shared" si="59"/>
        <v>0.78500237292596409</v>
      </c>
      <c r="Z150">
        <f t="shared" si="60"/>
        <v>923.51345859637945</v>
      </c>
      <c r="AA150">
        <f>MOD(E150*1440+U150+4*$B$3-60*$B$4,1440)</f>
        <v>771.35331228480152</v>
      </c>
      <c r="AB150">
        <f t="shared" si="61"/>
        <v>12.83832807120038</v>
      </c>
      <c r="AC150">
        <f t="shared" si="44"/>
        <v>26.243451772552334</v>
      </c>
      <c r="AD150">
        <f t="shared" si="62"/>
        <v>63.756548227447666</v>
      </c>
      <c r="AE150">
        <f t="shared" si="63"/>
        <v>7.9541970717111055E-3</v>
      </c>
      <c r="AF150">
        <f t="shared" si="64"/>
        <v>63.764502424519378</v>
      </c>
      <c r="AG150">
        <f t="shared" si="45"/>
        <v>207.84152021638613</v>
      </c>
    </row>
    <row r="151" spans="4:33" x14ac:dyDescent="0.25">
      <c r="D151" s="1">
        <f t="shared" si="65"/>
        <v>44711</v>
      </c>
      <c r="E151" s="7">
        <f t="shared" si="46"/>
        <v>0.5</v>
      </c>
      <c r="F151" s="2">
        <f t="shared" si="47"/>
        <v>2459730</v>
      </c>
      <c r="G151" s="3">
        <f t="shared" si="48"/>
        <v>0.2240930869267625</v>
      </c>
      <c r="H151">
        <f>MOD(280.46646+G151*(36000.76983 + G151*0.0003032),360)</f>
        <v>67.990118170568167</v>
      </c>
      <c r="I151">
        <f>357.52911+G151*(35999.05029 - 0.0001537*G151)</f>
        <v>8424.6674081994024</v>
      </c>
      <c r="J151">
        <f>0.016708634-G151*(0.000042037+0.0000001267*G151)</f>
        <v>1.66992074363208E-2</v>
      </c>
      <c r="K151">
        <f>SIN(RADIANS(I151))*(1.914602-G151*(0.004817+0.000014*G151))+SIN(RADIANS(2*I151))*(0.019993-0.000101*G151)+SIN(RADIANS(3*I151))*0.000289</f>
        <v>1.0880651238790631</v>
      </c>
      <c r="L151">
        <f t="shared" si="49"/>
        <v>69.078183294447228</v>
      </c>
      <c r="M151">
        <f t="shared" si="50"/>
        <v>8425.755473323281</v>
      </c>
      <c r="N151">
        <f t="shared" si="51"/>
        <v>1.0137157822705796</v>
      </c>
      <c r="O151">
        <f>L151-0.00569-0.00478*SIN(RADIANS(125.04-1934.136*G151))</f>
        <v>69.068746540601737</v>
      </c>
      <c r="P151">
        <f>23+(26+((21.448-G151*(46.815+G151*(0.00059-G151*0.001813))))/60)/60</f>
        <v>23.4363769646971</v>
      </c>
      <c r="Q151">
        <f>P151+0.00256*COS(RADIANS(125.04-1934.136*G151))</f>
        <v>23.437966630495037</v>
      </c>
      <c r="R151">
        <f t="shared" si="52"/>
        <v>67.369494298847044</v>
      </c>
      <c r="S151">
        <f t="shared" si="53"/>
        <v>21.808645315144101</v>
      </c>
      <c r="T151">
        <f t="shared" si="54"/>
        <v>4.3029527585932356E-2</v>
      </c>
      <c r="U151">
        <f t="shared" si="55"/>
        <v>2.4397233967433225</v>
      </c>
      <c r="V151">
        <f t="shared" si="56"/>
        <v>115.63810751016443</v>
      </c>
      <c r="W151" s="7">
        <f t="shared" si="57"/>
        <v>0.46443302819670601</v>
      </c>
      <c r="X151" s="7">
        <f t="shared" si="58"/>
        <v>0.14321606289069372</v>
      </c>
      <c r="Y151" s="7">
        <f t="shared" si="59"/>
        <v>0.78564999350271825</v>
      </c>
      <c r="Z151">
        <f t="shared" si="60"/>
        <v>925.10486008131545</v>
      </c>
      <c r="AA151">
        <f>MOD(E151*1440+U151+4*$B$3-60*$B$4,1440)</f>
        <v>771.21643939674334</v>
      </c>
      <c r="AB151">
        <f t="shared" si="61"/>
        <v>12.804109849185835</v>
      </c>
      <c r="AC151">
        <f t="shared" si="44"/>
        <v>26.091909995999028</v>
      </c>
      <c r="AD151">
        <f t="shared" si="62"/>
        <v>63.908090004000968</v>
      </c>
      <c r="AE151">
        <f t="shared" si="63"/>
        <v>7.9012515918063242E-3</v>
      </c>
      <c r="AF151">
        <f t="shared" si="64"/>
        <v>63.915991255592772</v>
      </c>
      <c r="AG151">
        <f t="shared" si="45"/>
        <v>207.89349148230201</v>
      </c>
    </row>
    <row r="152" spans="4:33" x14ac:dyDescent="0.25">
      <c r="D152" s="1">
        <f t="shared" si="65"/>
        <v>44712</v>
      </c>
      <c r="E152" s="7">
        <f t="shared" si="46"/>
        <v>0.5</v>
      </c>
      <c r="F152" s="2">
        <f t="shared" si="47"/>
        <v>2459731</v>
      </c>
      <c r="G152" s="3">
        <f t="shared" si="48"/>
        <v>0.22412046543463382</v>
      </c>
      <c r="H152">
        <f>MOD(280.46646+G152*(36000.76983 + G152*0.0003032),360)</f>
        <v>68.975765534452876</v>
      </c>
      <c r="I152">
        <f>357.52911+G152*(35999.05029 - 0.0001537*G152)</f>
        <v>8425.6530084792412</v>
      </c>
      <c r="J152">
        <f>0.016708634-G152*(0.000042037+0.0000001267*G152)</f>
        <v>1.6699206283855676E-2</v>
      </c>
      <c r="K152">
        <f>SIN(RADIANS(I152))*(1.914602-G152*(0.004817+0.000014*G152))+SIN(RADIANS(2*I152))*(0.019993-0.000101*G152)+SIN(RADIANS(3*I152))*0.000289</f>
        <v>1.0612915291874978</v>
      </c>
      <c r="L152">
        <f t="shared" si="49"/>
        <v>70.037057063640376</v>
      </c>
      <c r="M152">
        <f t="shared" si="50"/>
        <v>8426.7143000084288</v>
      </c>
      <c r="N152">
        <f t="shared" si="51"/>
        <v>1.0138754575013798</v>
      </c>
      <c r="O152">
        <f>L152-0.00569-0.00478*SIN(RADIANS(125.04-1934.136*G152))</f>
        <v>70.027623054660651</v>
      </c>
      <c r="P152">
        <f>23+(26+((21.448-G152*(46.815+G152*(0.00059-G152*0.001813))))/60)/60</f>
        <v>23.436376608662489</v>
      </c>
      <c r="Q152">
        <f>P152+0.00256*COS(RADIANS(125.04-1934.136*G152))</f>
        <v>23.437968128343343</v>
      </c>
      <c r="R152">
        <f t="shared" si="52"/>
        <v>68.391154098338717</v>
      </c>
      <c r="S152">
        <f t="shared" si="53"/>
        <v>21.952258701205995</v>
      </c>
      <c r="T152">
        <f t="shared" si="54"/>
        <v>4.3029533242136916E-2</v>
      </c>
      <c r="U152">
        <f t="shared" si="55"/>
        <v>2.2958033144835395</v>
      </c>
      <c r="V152">
        <f t="shared" si="56"/>
        <v>115.82936064280591</v>
      </c>
      <c r="W152" s="7">
        <f t="shared" si="57"/>
        <v>0.46453297269827531</v>
      </c>
      <c r="X152" s="7">
        <f t="shared" si="58"/>
        <v>0.14278474869048113</v>
      </c>
      <c r="Y152" s="7">
        <f t="shared" si="59"/>
        <v>0.78628119670606955</v>
      </c>
      <c r="Z152">
        <f t="shared" si="60"/>
        <v>926.63488514244727</v>
      </c>
      <c r="AA152">
        <f>MOD(E152*1440+U152+4*$B$3-60*$B$4,1440)</f>
        <v>771.07251931448354</v>
      </c>
      <c r="AB152">
        <f t="shared" si="61"/>
        <v>12.768129828620886</v>
      </c>
      <c r="AC152">
        <f t="shared" si="44"/>
        <v>25.945740721357893</v>
      </c>
      <c r="AD152">
        <f t="shared" si="62"/>
        <v>64.054259278642107</v>
      </c>
      <c r="AE152">
        <f t="shared" si="63"/>
        <v>7.8503123644842326E-3</v>
      </c>
      <c r="AF152">
        <f t="shared" si="64"/>
        <v>64.062109591006589</v>
      </c>
      <c r="AG152">
        <f t="shared" si="45"/>
        <v>207.9375845004804</v>
      </c>
    </row>
    <row r="153" spans="4:33" x14ac:dyDescent="0.25">
      <c r="D153" s="1">
        <f t="shared" si="65"/>
        <v>44713</v>
      </c>
      <c r="E153" s="7">
        <f t="shared" si="46"/>
        <v>0.5</v>
      </c>
      <c r="F153" s="2">
        <f t="shared" si="47"/>
        <v>2459732</v>
      </c>
      <c r="G153" s="3">
        <f t="shared" si="48"/>
        <v>0.22414784394250514</v>
      </c>
      <c r="H153">
        <f>MOD(280.46646+G153*(36000.76983 + G153*0.0003032),360)</f>
        <v>69.961412898339404</v>
      </c>
      <c r="I153">
        <f>357.52911+G153*(35999.05029 - 0.0001537*G153)</f>
        <v>8426.6386087590799</v>
      </c>
      <c r="J153">
        <f>0.016708634-G153*(0.000042037+0.0000001267*G153)</f>
        <v>1.6699205131390362E-2</v>
      </c>
      <c r="K153">
        <f>SIN(RADIANS(I153))*(1.914602-G153*(0.004817+0.000014*G153))+SIN(RADIANS(2*I153))*(0.019993-0.000101*G153)+SIN(RADIANS(3*I153))*0.000289</f>
        <v>1.0342197496365479</v>
      </c>
      <c r="L153">
        <f t="shared" si="49"/>
        <v>70.995632647975953</v>
      </c>
      <c r="M153">
        <f t="shared" si="50"/>
        <v>8427.6728285087156</v>
      </c>
      <c r="N153">
        <f t="shared" si="51"/>
        <v>1.0140311143223057</v>
      </c>
      <c r="O153">
        <f>L153-0.00569-0.00478*SIN(RADIANS(125.04-1934.136*G153))</f>
        <v>70.986201387060035</v>
      </c>
      <c r="P153">
        <f>23+(26+((21.448-G153*(46.815+G153*(0.00059-G153*0.001813))))/60)/60</f>
        <v>23.436376252627873</v>
      </c>
      <c r="Q153">
        <f>P153+0.00256*COS(RADIANS(125.04-1934.136*G153))</f>
        <v>23.437969624832199</v>
      </c>
      <c r="R153">
        <f t="shared" si="52"/>
        <v>69.414515973574026</v>
      </c>
      <c r="S153">
        <f t="shared" si="53"/>
        <v>22.089501376678843</v>
      </c>
      <c r="T153">
        <f t="shared" si="54"/>
        <v>4.3029538893208291E-2</v>
      </c>
      <c r="U153">
        <f t="shared" si="55"/>
        <v>2.1450956108214796</v>
      </c>
      <c r="V153">
        <f t="shared" si="56"/>
        <v>116.01278962242455</v>
      </c>
      <c r="W153" s="7">
        <f t="shared" si="57"/>
        <v>0.46463763082581844</v>
      </c>
      <c r="X153" s="7">
        <f t="shared" si="58"/>
        <v>0.14237988187463912</v>
      </c>
      <c r="Y153" s="7">
        <f t="shared" si="59"/>
        <v>0.78689537977699775</v>
      </c>
      <c r="Z153">
        <f t="shared" si="60"/>
        <v>928.10231697939639</v>
      </c>
      <c r="AA153">
        <f>MOD(E153*1440+U153+4*$B$3-60*$B$4,1440)</f>
        <v>770.92181161082146</v>
      </c>
      <c r="AB153">
        <f t="shared" si="61"/>
        <v>12.730452902705366</v>
      </c>
      <c r="AC153">
        <f t="shared" si="44"/>
        <v>25.805004930797725</v>
      </c>
      <c r="AD153">
        <f t="shared" si="62"/>
        <v>64.194995069202278</v>
      </c>
      <c r="AE153">
        <f t="shared" si="63"/>
        <v>7.801385506455644E-3</v>
      </c>
      <c r="AF153">
        <f t="shared" si="64"/>
        <v>64.202796454708732</v>
      </c>
      <c r="AG153">
        <f t="shared" si="45"/>
        <v>207.9737403571749</v>
      </c>
    </row>
    <row r="154" spans="4:33" x14ac:dyDescent="0.25">
      <c r="D154" s="1">
        <f t="shared" si="65"/>
        <v>44714</v>
      </c>
      <c r="E154" s="7">
        <f t="shared" si="46"/>
        <v>0.5</v>
      </c>
      <c r="F154" s="2">
        <f t="shared" si="47"/>
        <v>2459733</v>
      </c>
      <c r="G154" s="3">
        <f t="shared" si="48"/>
        <v>0.22417522245037647</v>
      </c>
      <c r="H154">
        <f>MOD(280.46646+G154*(36000.76983 + G154*0.0003032),360)</f>
        <v>70.947060262225932</v>
      </c>
      <c r="I154">
        <f>357.52911+G154*(35999.05029 - 0.0001537*G154)</f>
        <v>8427.6242090389169</v>
      </c>
      <c r="J154">
        <f>0.016708634-G154*(0.000042037+0.0000001267*G154)</f>
        <v>1.6699203978924857E-2</v>
      </c>
      <c r="K154">
        <f>SIN(RADIANS(I154))*(1.914602-G154*(0.004817+0.000014*G154))+SIN(RADIANS(2*I154))*(0.019993-0.000101*G154)+SIN(RADIANS(3*I154))*0.000289</f>
        <v>1.0068575574251193</v>
      </c>
      <c r="L154">
        <f t="shared" si="49"/>
        <v>71.953917819651053</v>
      </c>
      <c r="M154">
        <f t="shared" si="50"/>
        <v>8428.6310665963429</v>
      </c>
      <c r="N154">
        <f t="shared" si="51"/>
        <v>1.0141827104103405</v>
      </c>
      <c r="O154">
        <f>L154-0.00569-0.00478*SIN(RADIANS(125.04-1934.136*G154))</f>
        <v>71.944489309994637</v>
      </c>
      <c r="P154">
        <f>23+(26+((21.448-G154*(46.815+G154*(0.00059-G154*0.001813))))/60)/60</f>
        <v>23.436375896593262</v>
      </c>
      <c r="Q154">
        <f>P154+0.00256*COS(RADIANS(125.04-1934.136*G154))</f>
        <v>23.437971119960039</v>
      </c>
      <c r="R154">
        <f t="shared" si="52"/>
        <v>70.439512115215265</v>
      </c>
      <c r="S154">
        <f t="shared" si="53"/>
        <v>22.220324217791138</v>
      </c>
      <c r="T154">
        <f t="shared" si="54"/>
        <v>4.3029544539140589E-2</v>
      </c>
      <c r="U154">
        <f t="shared" si="55"/>
        <v>1.9878713002302868</v>
      </c>
      <c r="V154">
        <f t="shared" si="56"/>
        <v>116.18824616195029</v>
      </c>
      <c r="W154" s="7">
        <f t="shared" si="57"/>
        <v>0.46474681437484011</v>
      </c>
      <c r="X154" s="7">
        <f t="shared" si="58"/>
        <v>0.14200168614720043</v>
      </c>
      <c r="Y154" s="7">
        <f t="shared" si="59"/>
        <v>0.7874919426024799</v>
      </c>
      <c r="Z154">
        <f t="shared" si="60"/>
        <v>929.50596929560231</v>
      </c>
      <c r="AA154">
        <f>MOD(E154*1440+U154+4*$B$3-60*$B$4,1440)</f>
        <v>770.76458730023023</v>
      </c>
      <c r="AB154">
        <f t="shared" si="61"/>
        <v>12.691146825057558</v>
      </c>
      <c r="AC154">
        <f t="shared" si="44"/>
        <v>25.669763681627813</v>
      </c>
      <c r="AD154">
        <f t="shared" si="62"/>
        <v>64.330236318372187</v>
      </c>
      <c r="AE154">
        <f t="shared" si="63"/>
        <v>7.7544777256569834E-3</v>
      </c>
      <c r="AF154">
        <f t="shared" si="64"/>
        <v>64.337990796097841</v>
      </c>
      <c r="AG154">
        <f t="shared" si="45"/>
        <v>208.00191346175285</v>
      </c>
    </row>
    <row r="155" spans="4:33" x14ac:dyDescent="0.25">
      <c r="D155" s="1">
        <f t="shared" si="65"/>
        <v>44715</v>
      </c>
      <c r="E155" s="7">
        <f t="shared" si="46"/>
        <v>0.5</v>
      </c>
      <c r="F155" s="2">
        <f t="shared" si="47"/>
        <v>2459734</v>
      </c>
      <c r="G155" s="3">
        <f t="shared" si="48"/>
        <v>0.22420260095824779</v>
      </c>
      <c r="H155">
        <f>MOD(280.46646+G155*(36000.76983 + G155*0.0003032),360)</f>
        <v>71.93270762611246</v>
      </c>
      <c r="I155">
        <f>357.52911+G155*(35999.05029 - 0.0001537*G155)</f>
        <v>8428.6098093187557</v>
      </c>
      <c r="J155">
        <f>0.016708634-G155*(0.000042037+0.0000001267*G155)</f>
        <v>1.6699202826459161E-2</v>
      </c>
      <c r="K155">
        <f>SIN(RADIANS(I155))*(1.914602-G155*(0.004817+0.000014*G155))+SIN(RADIANS(2*I155))*(0.019993-0.000101*G155)+SIN(RADIANS(3*I155))*0.000289</f>
        <v>0.9792127932057868</v>
      </c>
      <c r="L155">
        <f t="shared" si="49"/>
        <v>72.91192041931825</v>
      </c>
      <c r="M155">
        <f t="shared" si="50"/>
        <v>8429.5890221119607</v>
      </c>
      <c r="N155">
        <f t="shared" si="51"/>
        <v>1.0143302045846307</v>
      </c>
      <c r="O155">
        <f>L155-0.00569-0.00478*SIN(RADIANS(125.04-1934.136*G155))</f>
        <v>72.902494664114698</v>
      </c>
      <c r="P155">
        <f>23+(26+((21.448-G155*(46.815+G155*(0.00059-G155*0.001813))))/60)/60</f>
        <v>23.43637554055865</v>
      </c>
      <c r="Q155">
        <f>P155+0.00256*COS(RADIANS(125.04-1934.136*G155))</f>
        <v>23.437972613725272</v>
      </c>
      <c r="R155">
        <f t="shared" si="52"/>
        <v>71.46607190736708</v>
      </c>
      <c r="S155">
        <f t="shared" si="53"/>
        <v>22.344680267001621</v>
      </c>
      <c r="T155">
        <f t="shared" si="54"/>
        <v>4.3029550179927774E-2</v>
      </c>
      <c r="U155">
        <f t="shared" si="55"/>
        <v>1.8244124746601711</v>
      </c>
      <c r="V155">
        <f t="shared" si="56"/>
        <v>116.3555862010284</v>
      </c>
      <c r="W155" s="7">
        <f t="shared" si="57"/>
        <v>0.46486032744815264</v>
      </c>
      <c r="X155" s="7">
        <f t="shared" si="58"/>
        <v>0.1416503657786293</v>
      </c>
      <c r="Y155" s="7">
        <f t="shared" si="59"/>
        <v>0.78807028911767596</v>
      </c>
      <c r="Z155">
        <f t="shared" si="60"/>
        <v>930.84468960822721</v>
      </c>
      <c r="AA155">
        <f>MOD(E155*1440+U155+4*$B$3-60*$B$4,1440)</f>
        <v>770.60112847466019</v>
      </c>
      <c r="AB155">
        <f t="shared" si="61"/>
        <v>12.650282118665046</v>
      </c>
      <c r="AC155">
        <f t="shared" si="44"/>
        <v>25.540078039219512</v>
      </c>
      <c r="AD155">
        <f t="shared" si="62"/>
        <v>64.459921960780491</v>
      </c>
      <c r="AE155">
        <f t="shared" si="63"/>
        <v>7.7095962960239232E-3</v>
      </c>
      <c r="AF155">
        <f t="shared" si="64"/>
        <v>64.467631557076515</v>
      </c>
      <c r="AG155">
        <f t="shared" si="45"/>
        <v>208.0220720679423</v>
      </c>
    </row>
    <row r="156" spans="4:33" x14ac:dyDescent="0.25">
      <c r="D156" s="1">
        <f t="shared" si="65"/>
        <v>44716</v>
      </c>
      <c r="E156" s="7">
        <f t="shared" si="46"/>
        <v>0.5</v>
      </c>
      <c r="F156" s="2">
        <f t="shared" si="47"/>
        <v>2459735</v>
      </c>
      <c r="G156" s="3">
        <f t="shared" si="48"/>
        <v>0.22422997946611908</v>
      </c>
      <c r="H156">
        <f>MOD(280.46646+G156*(36000.76983 + G156*0.0003032),360)</f>
        <v>72.918354989997169</v>
      </c>
      <c r="I156">
        <f>357.52911+G156*(35999.05029 - 0.0001537*G156)</f>
        <v>8429.5954095985944</v>
      </c>
      <c r="J156">
        <f>0.016708634-G156*(0.000042037+0.0000001267*G156)</f>
        <v>1.6699201673993278E-2</v>
      </c>
      <c r="K156">
        <f>SIN(RADIANS(I156))*(1.914602-G156*(0.004817+0.000014*G156))+SIN(RADIANS(2*I156))*(0.019993-0.000101*G156)+SIN(RADIANS(3*I156))*0.000289</f>
        <v>0.95129336407582832</v>
      </c>
      <c r="L156">
        <f t="shared" si="49"/>
        <v>73.869648354072993</v>
      </c>
      <c r="M156">
        <f t="shared" si="50"/>
        <v>8430.5467029626707</v>
      </c>
      <c r="N156">
        <f t="shared" si="51"/>
        <v>1.0144735568146135</v>
      </c>
      <c r="O156">
        <f>L156-0.00569-0.00478*SIN(RADIANS(125.04-1934.136*G156))</f>
        <v>73.860225356513297</v>
      </c>
      <c r="P156">
        <f>23+(26+((21.448-G156*(46.815+G156*(0.00059-G156*0.001813))))/60)/60</f>
        <v>23.436375184524039</v>
      </c>
      <c r="Q156">
        <f>P156+0.00256*COS(RADIANS(125.04-1934.136*G156))</f>
        <v>23.437974106126322</v>
      </c>
      <c r="R156">
        <f t="shared" si="52"/>
        <v>72.494122022853958</v>
      </c>
      <c r="S156">
        <f t="shared" si="53"/>
        <v>22.462524786670553</v>
      </c>
      <c r="T156">
        <f t="shared" si="54"/>
        <v>4.3029555815563898E-2</v>
      </c>
      <c r="U156">
        <f t="shared" si="55"/>
        <v>1.6550119125925704</v>
      </c>
      <c r="V156">
        <f t="shared" si="56"/>
        <v>116.51467031872437</v>
      </c>
      <c r="W156" s="7">
        <f t="shared" si="57"/>
        <v>0.46497796672736624</v>
      </c>
      <c r="X156" s="7">
        <f t="shared" si="58"/>
        <v>0.14132610473090967</v>
      </c>
      <c r="Y156" s="7">
        <f t="shared" si="59"/>
        <v>0.78862982872382281</v>
      </c>
      <c r="Z156">
        <f t="shared" si="60"/>
        <v>932.11736254979496</v>
      </c>
      <c r="AA156">
        <f>MOD(E156*1440+U156+4*$B$3-60*$B$4,1440)</f>
        <v>770.43172791259258</v>
      </c>
      <c r="AB156">
        <f t="shared" si="61"/>
        <v>12.607931978148144</v>
      </c>
      <c r="AC156">
        <f t="shared" si="44"/>
        <v>25.416009002187081</v>
      </c>
      <c r="AD156">
        <f t="shared" si="62"/>
        <v>64.583990997812919</v>
      </c>
      <c r="AE156">
        <f t="shared" si="63"/>
        <v>7.6667490305184355E-3</v>
      </c>
      <c r="AF156">
        <f t="shared" si="64"/>
        <v>64.591657746843438</v>
      </c>
      <c r="AG156">
        <f t="shared" si="45"/>
        <v>208.03419876387085</v>
      </c>
    </row>
    <row r="157" spans="4:33" x14ac:dyDescent="0.25">
      <c r="D157" s="1">
        <f t="shared" si="65"/>
        <v>44717</v>
      </c>
      <c r="E157" s="7">
        <f t="shared" si="46"/>
        <v>0.5</v>
      </c>
      <c r="F157" s="2">
        <f t="shared" si="47"/>
        <v>2459736</v>
      </c>
      <c r="G157" s="3">
        <f t="shared" si="48"/>
        <v>0.22425735797399041</v>
      </c>
      <c r="H157">
        <f>MOD(280.46646+G157*(36000.76983 + G157*0.0003032),360)</f>
        <v>73.904002353883698</v>
      </c>
      <c r="I157">
        <f>357.52911+G157*(35999.05029 - 0.0001537*G157)</f>
        <v>8430.5810098784295</v>
      </c>
      <c r="J157">
        <f>0.016708634-G157*(0.000042037+0.0000001267*G157)</f>
        <v>1.6699200521527204E-2</v>
      </c>
      <c r="K157">
        <f>SIN(RADIANS(I157))*(1.914602-G157*(0.004817+0.000014*G157))+SIN(RADIANS(2*I157))*(0.019993-0.000101*G157)+SIN(RADIANS(3*I157))*0.000289</f>
        <v>0.92310724156565949</v>
      </c>
      <c r="L157">
        <f t="shared" si="49"/>
        <v>74.827109595449357</v>
      </c>
      <c r="M157">
        <f t="shared" si="50"/>
        <v>8431.5041171199955</v>
      </c>
      <c r="N157">
        <f t="shared" si="51"/>
        <v>1.0146127282278761</v>
      </c>
      <c r="O157">
        <f>L157-0.00569-0.00478*SIN(RADIANS(125.04-1934.136*G157))</f>
        <v>74.817689358722163</v>
      </c>
      <c r="P157">
        <f>23+(26+((21.448-G157*(46.815+G157*(0.00059-G157*0.001813))))/60)/60</f>
        <v>23.436374828489427</v>
      </c>
      <c r="Q157">
        <f>P157+0.00256*COS(RADIANS(125.04-1934.136*G157))</f>
        <v>23.437975597161611</v>
      </c>
      <c r="R157">
        <f t="shared" si="52"/>
        <v>73.52358652566096</v>
      </c>
      <c r="S157">
        <f t="shared" si="53"/>
        <v>22.573815310996611</v>
      </c>
      <c r="T157">
        <f t="shared" si="54"/>
        <v>4.3029561446043009E-2</v>
      </c>
      <c r="U157">
        <f t="shared" si="55"/>
        <v>1.4799726619991749</v>
      </c>
      <c r="V157">
        <f t="shared" si="56"/>
        <v>116.66536414302301</v>
      </c>
      <c r="W157" s="7">
        <f t="shared" si="57"/>
        <v>0.46509952176250058</v>
      </c>
      <c r="X157" s="7">
        <f t="shared" si="58"/>
        <v>0.14102906580965885</v>
      </c>
      <c r="Y157" s="7">
        <f t="shared" si="59"/>
        <v>0.78916997771534225</v>
      </c>
      <c r="Z157">
        <f t="shared" si="60"/>
        <v>933.3229131441841</v>
      </c>
      <c r="AA157">
        <f>MOD(E157*1440+U157+4*$B$3-60*$B$4,1440)</f>
        <v>770.25668866199919</v>
      </c>
      <c r="AB157">
        <f t="shared" si="61"/>
        <v>12.564172165499798</v>
      </c>
      <c r="AC157">
        <f t="shared" si="44"/>
        <v>25.29761741985315</v>
      </c>
      <c r="AD157">
        <f t="shared" si="62"/>
        <v>64.702382580146846</v>
      </c>
      <c r="AE157">
        <f t="shared" si="63"/>
        <v>7.6259442524244719E-3</v>
      </c>
      <c r="AF157">
        <f t="shared" si="64"/>
        <v>64.710008524399271</v>
      </c>
      <c r="AG157">
        <f t="shared" si="45"/>
        <v>208.03829092603021</v>
      </c>
    </row>
    <row r="158" spans="4:33" x14ac:dyDescent="0.25">
      <c r="D158" s="1">
        <f t="shared" si="65"/>
        <v>44718</v>
      </c>
      <c r="E158" s="7">
        <f t="shared" si="46"/>
        <v>0.5</v>
      </c>
      <c r="F158" s="2">
        <f t="shared" si="47"/>
        <v>2459737</v>
      </c>
      <c r="G158" s="3">
        <f t="shared" si="48"/>
        <v>0.22428473648186173</v>
      </c>
      <c r="H158">
        <f>MOD(280.46646+G158*(36000.76983 + G158*0.0003032),360)</f>
        <v>74.889649717772045</v>
      </c>
      <c r="I158">
        <f>357.52911+G158*(35999.05029 - 0.0001537*G158)</f>
        <v>8431.5666101582683</v>
      </c>
      <c r="J158">
        <f>0.016708634-G158*(0.000042037+0.0000001267*G158)</f>
        <v>1.6699199369060943E-2</v>
      </c>
      <c r="K158">
        <f>SIN(RADIANS(I158))*(1.914602-G158*(0.004817+0.000014*G158))+SIN(RADIANS(2*I158))*(0.019993-0.000101*G158)+SIN(RADIANS(3*I158))*0.000289</f>
        <v>0.89466245962525182</v>
      </c>
      <c r="L158">
        <f t="shared" si="49"/>
        <v>75.784312177397297</v>
      </c>
      <c r="M158">
        <f t="shared" si="50"/>
        <v>8432.461272617893</v>
      </c>
      <c r="N158">
        <f t="shared" si="51"/>
        <v>1.0147476811177565</v>
      </c>
      <c r="O158">
        <f>L158-0.00569-0.00478*SIN(RADIANS(125.04-1934.136*G158))</f>
        <v>75.77489470468889</v>
      </c>
      <c r="P158">
        <f>23+(26+((21.448-G158*(46.815+G158*(0.00059-G158*0.001813))))/60)/60</f>
        <v>23.436374472454816</v>
      </c>
      <c r="Q158">
        <f>P158+0.00256*COS(RADIANS(125.04-1934.136*G158))</f>
        <v>23.437977086829555</v>
      </c>
      <c r="R158">
        <f t="shared" si="52"/>
        <v>74.554386980363304</v>
      </c>
      <c r="S158">
        <f t="shared" si="53"/>
        <v>22.678511696034118</v>
      </c>
      <c r="T158">
        <f t="shared" si="54"/>
        <v>4.3029567071359132E-2</v>
      </c>
      <c r="U158">
        <f t="shared" si="55"/>
        <v>1.2996075979654247</v>
      </c>
      <c r="V158">
        <f t="shared" si="56"/>
        <v>116.80753875486883</v>
      </c>
      <c r="W158" s="7">
        <f t="shared" si="57"/>
        <v>0.46522477527919071</v>
      </c>
      <c r="X158" s="7">
        <f t="shared" si="58"/>
        <v>0.14075938984899952</v>
      </c>
      <c r="Y158" s="7">
        <f t="shared" si="59"/>
        <v>0.78969016070938192</v>
      </c>
      <c r="Z158">
        <f t="shared" si="60"/>
        <v>934.46031003895064</v>
      </c>
      <c r="AA158">
        <f>MOD(E158*1440+U158+4*$B$3-60*$B$4,1440)</f>
        <v>770.07632359796537</v>
      </c>
      <c r="AB158">
        <f t="shared" si="61"/>
        <v>12.519080899491343</v>
      </c>
      <c r="AC158">
        <f t="shared" si="44"/>
        <v>25.184963902087254</v>
      </c>
      <c r="AD158">
        <f t="shared" si="62"/>
        <v>64.815036097912753</v>
      </c>
      <c r="AE158">
        <f t="shared" si="63"/>
        <v>7.587190764944577E-3</v>
      </c>
      <c r="AF158">
        <f t="shared" si="64"/>
        <v>64.822623288677704</v>
      </c>
      <c r="AG158">
        <f t="shared" si="45"/>
        <v>208.03436113220977</v>
      </c>
    </row>
    <row r="159" spans="4:33" x14ac:dyDescent="0.25">
      <c r="D159" s="1">
        <f t="shared" si="65"/>
        <v>44719</v>
      </c>
      <c r="E159" s="7">
        <f t="shared" si="46"/>
        <v>0.5</v>
      </c>
      <c r="F159" s="2">
        <f t="shared" si="47"/>
        <v>2459738</v>
      </c>
      <c r="G159" s="3">
        <f t="shared" si="48"/>
        <v>0.22431211498973305</v>
      </c>
      <c r="H159">
        <f>MOD(280.46646+G159*(36000.76983 + G159*0.0003032),360)</f>
        <v>75.875297081660392</v>
      </c>
      <c r="I159">
        <f>357.52911+G159*(35999.05029 - 0.0001537*G159)</f>
        <v>8432.5522104381052</v>
      </c>
      <c r="J159">
        <f>0.016708634-G159*(0.000042037+0.0000001267*G159)</f>
        <v>1.6699198216594487E-2</v>
      </c>
      <c r="K159">
        <f>SIN(RADIANS(I159))*(1.914602-G159*(0.004817+0.000014*G159))+SIN(RADIANS(2*I159))*(0.019993-0.000101*G159)+SIN(RADIANS(3*I159))*0.000289</f>
        <v>0.86596711260984105</v>
      </c>
      <c r="L159">
        <f t="shared" si="49"/>
        <v>76.741264194270229</v>
      </c>
      <c r="M159">
        <f t="shared" si="50"/>
        <v>8433.418177550715</v>
      </c>
      <c r="N159">
        <f t="shared" si="51"/>
        <v>1.0148783789506775</v>
      </c>
      <c r="O159">
        <f>L159-0.00569-0.00478*SIN(RADIANS(125.04-1934.136*G159))</f>
        <v>76.731849488764539</v>
      </c>
      <c r="P159">
        <f>23+(26+((21.448-G159*(46.815+G159*(0.00059-G159*0.001813))))/60)/60</f>
        <v>23.436374116420204</v>
      </c>
      <c r="Q159">
        <f>P159+0.00256*COS(RADIANS(125.04-1934.136*G159))</f>
        <v>23.437978575128586</v>
      </c>
      <c r="R159">
        <f t="shared" si="52"/>
        <v>75.586442568396023</v>
      </c>
      <c r="S159">
        <f t="shared" si="53"/>
        <v>22.776576167615893</v>
      </c>
      <c r="T159">
        <f t="shared" si="54"/>
        <v>4.302957269150632E-2</v>
      </c>
      <c r="U159">
        <f t="shared" si="55"/>
        <v>1.1142389558166101</v>
      </c>
      <c r="V159">
        <f t="shared" si="56"/>
        <v>116.94107108444872</v>
      </c>
      <c r="W159" s="7">
        <f t="shared" si="57"/>
        <v>0.46535350350290516</v>
      </c>
      <c r="X159" s="7">
        <f t="shared" si="58"/>
        <v>0.14051719493499201</v>
      </c>
      <c r="Y159" s="7">
        <f t="shared" si="59"/>
        <v>0.79018981207081818</v>
      </c>
      <c r="Z159">
        <f t="shared" si="60"/>
        <v>935.52856867558978</v>
      </c>
      <c r="AA159">
        <f>MOD(E159*1440+U159+4*$B$3-60*$B$4,1440)</f>
        <v>769.8909549558166</v>
      </c>
      <c r="AB159">
        <f t="shared" si="61"/>
        <v>12.472738738954149</v>
      </c>
      <c r="AC159">
        <f t="shared" si="44"/>
        <v>25.078108721661486</v>
      </c>
      <c r="AD159">
        <f t="shared" si="62"/>
        <v>64.921891278338506</v>
      </c>
      <c r="AE159">
        <f t="shared" si="63"/>
        <v>7.5504978191439729E-3</v>
      </c>
      <c r="AF159">
        <f t="shared" si="64"/>
        <v>64.929441776157645</v>
      </c>
      <c r="AG159">
        <f t="shared" si="45"/>
        <v>208.02243752841494</v>
      </c>
    </row>
    <row r="160" spans="4:33" x14ac:dyDescent="0.25">
      <c r="D160" s="1">
        <f t="shared" si="65"/>
        <v>44720</v>
      </c>
      <c r="E160" s="7">
        <f t="shared" si="46"/>
        <v>0.5</v>
      </c>
      <c r="F160" s="2">
        <f t="shared" si="47"/>
        <v>2459739</v>
      </c>
      <c r="G160" s="3">
        <f t="shared" si="48"/>
        <v>0.22433949349760438</v>
      </c>
      <c r="H160">
        <f>MOD(280.46646+G160*(36000.76983 + G160*0.0003032),360)</f>
        <v>76.860944445548739</v>
      </c>
      <c r="I160">
        <f>357.52911+G160*(35999.05029 - 0.0001537*G160)</f>
        <v>8433.5378107179422</v>
      </c>
      <c r="J160">
        <f>0.016708634-G160*(0.000042037+0.0000001267*G160)</f>
        <v>1.6699197064127844E-2</v>
      </c>
      <c r="K160">
        <f>SIN(RADIANS(I160))*(1.914602-G160*(0.004817+0.000014*G160))+SIN(RADIANS(2*I160))*(0.019993-0.000101*G160)+SIN(RADIANS(3*I160))*0.000289</f>
        <v>0.83702935326304329</v>
      </c>
      <c r="L160">
        <f t="shared" si="49"/>
        <v>77.697973798811788</v>
      </c>
      <c r="M160">
        <f t="shared" si="50"/>
        <v>8434.3748400712047</v>
      </c>
      <c r="N160">
        <f t="shared" si="51"/>
        <v>1.0150047863732234</v>
      </c>
      <c r="O160">
        <f>L160-0.00569-0.00478*SIN(RADIANS(125.04-1934.136*G160))</f>
        <v>77.688561863690367</v>
      </c>
      <c r="P160">
        <f>23+(26+((21.448-G160*(46.815+G160*(0.00059-G160*0.001813))))/60)/60</f>
        <v>23.436373760385592</v>
      </c>
      <c r="Q160">
        <f>P160+0.00256*COS(RADIANS(125.04-1934.136*G160))</f>
        <v>23.437980062057118</v>
      </c>
      <c r="R160">
        <f t="shared" si="52"/>
        <v>76.619670210936462</v>
      </c>
      <c r="S160">
        <f t="shared" si="53"/>
        <v>22.867973367005902</v>
      </c>
      <c r="T160">
        <f t="shared" si="54"/>
        <v>4.3029578306478598E-2</v>
      </c>
      <c r="U160">
        <f t="shared" si="55"/>
        <v>0.92419784070360689</v>
      </c>
      <c r="V160">
        <f t="shared" si="56"/>
        <v>117.06584429737596</v>
      </c>
      <c r="W160" s="7">
        <f t="shared" si="57"/>
        <v>0.46548547649951139</v>
      </c>
      <c r="X160" s="7">
        <f t="shared" si="58"/>
        <v>0.14030257567346704</v>
      </c>
      <c r="Y160" s="7">
        <f t="shared" si="59"/>
        <v>0.79066837732555573</v>
      </c>
      <c r="Z160">
        <f t="shared" si="60"/>
        <v>936.52675437900768</v>
      </c>
      <c r="AA160">
        <f>MOD(E160*1440+U160+4*$B$3-60*$B$4,1440)</f>
        <v>769.70091384070361</v>
      </c>
      <c r="AB160">
        <f t="shared" si="61"/>
        <v>12.425228460175902</v>
      </c>
      <c r="AC160">
        <f t="shared" si="44"/>
        <v>24.97711170933794</v>
      </c>
      <c r="AD160">
        <f t="shared" si="62"/>
        <v>65.022888290662053</v>
      </c>
      <c r="AE160">
        <f t="shared" si="63"/>
        <v>7.5158750803078333E-3</v>
      </c>
      <c r="AF160">
        <f t="shared" si="64"/>
        <v>65.030404165742354</v>
      </c>
      <c r="AG160">
        <f t="shared" si="45"/>
        <v>208.00256414480765</v>
      </c>
    </row>
    <row r="161" spans="4:33" x14ac:dyDescent="0.25">
      <c r="D161" s="1">
        <f t="shared" si="65"/>
        <v>44721</v>
      </c>
      <c r="E161" s="7">
        <f t="shared" si="46"/>
        <v>0.5</v>
      </c>
      <c r="F161" s="2">
        <f t="shared" si="47"/>
        <v>2459740</v>
      </c>
      <c r="G161" s="3">
        <f t="shared" si="48"/>
        <v>0.2243668720054757</v>
      </c>
      <c r="H161">
        <f>MOD(280.46646+G161*(36000.76983 + G161*0.0003032),360)</f>
        <v>77.846591809438905</v>
      </c>
      <c r="I161">
        <f>357.52911+G161*(35999.05029 - 0.0001537*G161)</f>
        <v>8434.5234109977791</v>
      </c>
      <c r="J161">
        <f>0.016708634-G161*(0.000042037+0.0000001267*G161)</f>
        <v>1.6699195911661011E-2</v>
      </c>
      <c r="K161">
        <f>SIN(RADIANS(I161))*(1.914602-G161*(0.004817+0.000014*G161))+SIN(RADIANS(2*I161))*(0.019993-0.000101*G161)+SIN(RADIANS(3*I161))*0.000289</f>
        <v>0.80785739069939844</v>
      </c>
      <c r="L161">
        <f t="shared" si="49"/>
        <v>78.654449200138302</v>
      </c>
      <c r="M161">
        <f t="shared" si="50"/>
        <v>8435.3312683884778</v>
      </c>
      <c r="N161">
        <f t="shared" si="51"/>
        <v>1.015126869218963</v>
      </c>
      <c r="O161">
        <f>L161-0.00569-0.00478*SIN(RADIANS(125.04-1934.136*G161))</f>
        <v>78.645040038580362</v>
      </c>
      <c r="P161">
        <f>23+(26+((21.448-G161*(46.815+G161*(0.00059-G161*0.001813))))/60)/60</f>
        <v>23.436373404350981</v>
      </c>
      <c r="Q161">
        <f>P161+0.00256*COS(RADIANS(125.04-1934.136*G161))</f>
        <v>23.437981547613589</v>
      </c>
      <c r="R161">
        <f t="shared" si="52"/>
        <v>77.653984698146829</v>
      </c>
      <c r="S161">
        <f t="shared" si="53"/>
        <v>22.952670394113014</v>
      </c>
      <c r="T161">
        <f t="shared" si="54"/>
        <v>4.3029583916270063E-2</v>
      </c>
      <c r="U161">
        <f t="shared" si="55"/>
        <v>0.72982371467975282</v>
      </c>
      <c r="V161">
        <f t="shared" si="56"/>
        <v>117.18174816842068</v>
      </c>
      <c r="W161" s="7">
        <f t="shared" si="57"/>
        <v>0.46562045853147244</v>
      </c>
      <c r="X161" s="7">
        <f t="shared" si="58"/>
        <v>0.14011560250808167</v>
      </c>
      <c r="Y161" s="7">
        <f t="shared" si="59"/>
        <v>0.79112531455486323</v>
      </c>
      <c r="Z161">
        <f t="shared" si="60"/>
        <v>937.45398534736546</v>
      </c>
      <c r="AA161">
        <f>MOD(E161*1440+U161+4*$B$3-60*$B$4,1440)</f>
        <v>769.50653971467966</v>
      </c>
      <c r="AB161">
        <f t="shared" si="61"/>
        <v>12.376634928669915</v>
      </c>
      <c r="AC161">
        <f t="shared" si="44"/>
        <v>24.882032141970964</v>
      </c>
      <c r="AD161">
        <f t="shared" si="62"/>
        <v>65.117967858029033</v>
      </c>
      <c r="AE161">
        <f t="shared" si="63"/>
        <v>7.4833325927958268E-3</v>
      </c>
      <c r="AF161">
        <f t="shared" si="64"/>
        <v>65.125451190621831</v>
      </c>
      <c r="AG161">
        <f t="shared" si="45"/>
        <v>207.97480115580072</v>
      </c>
    </row>
    <row r="162" spans="4:33" x14ac:dyDescent="0.25">
      <c r="D162" s="1">
        <f t="shared" si="65"/>
        <v>44722</v>
      </c>
      <c r="E162" s="7">
        <f t="shared" si="46"/>
        <v>0.5</v>
      </c>
      <c r="F162" s="2">
        <f t="shared" si="47"/>
        <v>2459741</v>
      </c>
      <c r="G162" s="3">
        <f t="shared" si="48"/>
        <v>0.22439425051334702</v>
      </c>
      <c r="H162">
        <f>MOD(280.46646+G162*(36000.76983 + G162*0.0003032),360)</f>
        <v>78.832239173327253</v>
      </c>
      <c r="I162">
        <f>357.52911+G162*(35999.05029 - 0.0001537*G162)</f>
        <v>8435.5090112776143</v>
      </c>
      <c r="J162">
        <f>0.016708634-G162*(0.000042037+0.0000001267*G162)</f>
        <v>1.6699194759193986E-2</v>
      </c>
      <c r="K162">
        <f>SIN(RADIANS(I162))*(1.914602-G162*(0.004817+0.000014*G162))+SIN(RADIANS(2*I162))*(0.019993-0.000101*G162)+SIN(RADIANS(3*I162))*0.000289</f>
        <v>0.77845948838551027</v>
      </c>
      <c r="L162">
        <f t="shared" si="49"/>
        <v>79.61069866171276</v>
      </c>
      <c r="M162">
        <f t="shared" si="50"/>
        <v>8436.2874707659994</v>
      </c>
      <c r="N162">
        <f t="shared" si="51"/>
        <v>1.0152445945150073</v>
      </c>
      <c r="O162">
        <f>L162-0.00569-0.00478*SIN(RADIANS(125.04-1934.136*G162))</f>
        <v>79.601292276895109</v>
      </c>
      <c r="P162">
        <f>23+(26+((21.448-G162*(46.815+G162*(0.00059-G162*0.001813))))/60)/60</f>
        <v>23.436373048316373</v>
      </c>
      <c r="Q162">
        <f>P162+0.00256*COS(RADIANS(125.04-1934.136*G162))</f>
        <v>23.437983031796421</v>
      </c>
      <c r="R162">
        <f t="shared" si="52"/>
        <v>78.689298824488873</v>
      </c>
      <c r="S162">
        <f t="shared" si="53"/>
        <v>23.030636848103562</v>
      </c>
      <c r="T162">
        <f t="shared" si="54"/>
        <v>4.3029589520874774E-2</v>
      </c>
      <c r="U162">
        <f t="shared" si="55"/>
        <v>0.53146386240038146</v>
      </c>
      <c r="V162">
        <f t="shared" si="56"/>
        <v>117.28867944044229</v>
      </c>
      <c r="W162" s="7">
        <f t="shared" si="57"/>
        <v>0.4657582084288886</v>
      </c>
      <c r="X162" s="7">
        <f t="shared" si="58"/>
        <v>0.13995632109432671</v>
      </c>
      <c r="Y162" s="7">
        <f t="shared" si="59"/>
        <v>0.79156009576345054</v>
      </c>
      <c r="Z162">
        <f t="shared" si="60"/>
        <v>938.30943552353835</v>
      </c>
      <c r="AA162">
        <f>MOD(E162*1440+U162+4*$B$3-60*$B$4,1440)</f>
        <v>769.30817986240038</v>
      </c>
      <c r="AB162">
        <f t="shared" si="61"/>
        <v>12.327044965600095</v>
      </c>
      <c r="AC162">
        <f t="shared" si="44"/>
        <v>24.792928623975083</v>
      </c>
      <c r="AD162">
        <f t="shared" si="62"/>
        <v>65.207071376024913</v>
      </c>
      <c r="AE162">
        <f t="shared" si="63"/>
        <v>7.4528807434957626E-3</v>
      </c>
      <c r="AF162">
        <f t="shared" si="64"/>
        <v>65.214524256768414</v>
      </c>
      <c r="AG162">
        <f t="shared" si="45"/>
        <v>207.93922507957981</v>
      </c>
    </row>
    <row r="163" spans="4:33" x14ac:dyDescent="0.25">
      <c r="D163" s="1">
        <f t="shared" si="65"/>
        <v>44723</v>
      </c>
      <c r="E163" s="7">
        <f t="shared" si="46"/>
        <v>0.5</v>
      </c>
      <c r="F163" s="2">
        <f t="shared" si="47"/>
        <v>2459742</v>
      </c>
      <c r="G163" s="3">
        <f t="shared" si="48"/>
        <v>0.22442162902121834</v>
      </c>
      <c r="H163">
        <f>MOD(280.46646+G163*(36000.76983 + G163*0.0003032),360)</f>
        <v>79.817886537217419</v>
      </c>
      <c r="I163">
        <f>357.52911+G163*(35999.05029 - 0.0001537*G163)</f>
        <v>8436.4946115574512</v>
      </c>
      <c r="J163">
        <f>0.016708634-G163*(0.000042037+0.0000001267*G163)</f>
        <v>1.6699193606726774E-2</v>
      </c>
      <c r="K163">
        <f>SIN(RADIANS(I163))*(1.914602-G163*(0.004817+0.000014*G163))+SIN(RADIANS(2*I163))*(0.019993-0.000101*G163)+SIN(RADIANS(3*I163))*0.000289</f>
        <v>0.74884396211994919</v>
      </c>
      <c r="L163">
        <f t="shared" si="49"/>
        <v>80.566730499337368</v>
      </c>
      <c r="M163">
        <f t="shared" si="50"/>
        <v>8437.2434555195705</v>
      </c>
      <c r="N163">
        <f t="shared" si="51"/>
        <v>1.0153579304883207</v>
      </c>
      <c r="O163">
        <f>L163-0.00569-0.00478*SIN(RADIANS(125.04-1934.136*G163))</f>
        <v>80.557326894434468</v>
      </c>
      <c r="P163">
        <f>23+(26+((21.448-G163*(46.815+G163*(0.00059-G163*0.001813))))/60)/60</f>
        <v>23.436372692281761</v>
      </c>
      <c r="Q163">
        <f>P163+0.00256*COS(RADIANS(125.04-1934.136*G163))</f>
        <v>23.437984514604036</v>
      </c>
      <c r="R163">
        <f t="shared" si="52"/>
        <v>79.725523529823818</v>
      </c>
      <c r="S163">
        <f t="shared" si="53"/>
        <v>23.101844865260585</v>
      </c>
      <c r="T163">
        <f t="shared" si="54"/>
        <v>4.3029595120286729E-2</v>
      </c>
      <c r="U163">
        <f t="shared" si="55"/>
        <v>0.32947283664641225</v>
      </c>
      <c r="V163">
        <f t="shared" si="56"/>
        <v>117.38654216621232</v>
      </c>
      <c r="W163" s="7">
        <f t="shared" si="57"/>
        <v>0.46589847997455108</v>
      </c>
      <c r="X163" s="7">
        <f t="shared" si="58"/>
        <v>0.13982475173507242</v>
      </c>
      <c r="Y163" s="7">
        <f t="shared" si="59"/>
        <v>0.7919722082140298</v>
      </c>
      <c r="Z163">
        <f t="shared" si="60"/>
        <v>939.09233732969858</v>
      </c>
      <c r="AA163">
        <f>MOD(E163*1440+U163+4*$B$3-60*$B$4,1440)</f>
        <v>769.10618883664642</v>
      </c>
      <c r="AB163">
        <f t="shared" si="61"/>
        <v>12.276547209161606</v>
      </c>
      <c r="AC163">
        <f t="shared" si="44"/>
        <v>24.709858962578974</v>
      </c>
      <c r="AD163">
        <f t="shared" si="62"/>
        <v>65.290141037421023</v>
      </c>
      <c r="AE163">
        <f t="shared" si="63"/>
        <v>7.4245302239968197E-3</v>
      </c>
      <c r="AF163">
        <f t="shared" si="64"/>
        <v>65.297565567645023</v>
      </c>
      <c r="AG163">
        <f t="shared" si="45"/>
        <v>207.89592891255418</v>
      </c>
    </row>
    <row r="164" spans="4:33" x14ac:dyDescent="0.25">
      <c r="D164" s="1">
        <f t="shared" si="65"/>
        <v>44724</v>
      </c>
      <c r="E164" s="7">
        <f t="shared" si="46"/>
        <v>0.5</v>
      </c>
      <c r="F164" s="2">
        <f t="shared" si="47"/>
        <v>2459743</v>
      </c>
      <c r="G164" s="3">
        <f t="shared" si="48"/>
        <v>0.22444900752908967</v>
      </c>
      <c r="H164">
        <f>MOD(280.46646+G164*(36000.76983 + G164*0.0003032),360)</f>
        <v>80.803533901109404</v>
      </c>
      <c r="I164">
        <f>357.52911+G164*(35999.05029 - 0.0001537*G164)</f>
        <v>8437.4802118372882</v>
      </c>
      <c r="J164">
        <f>0.016708634-G164*(0.000042037+0.0000001267*G164)</f>
        <v>1.6699192454259371E-2</v>
      </c>
      <c r="K164">
        <f>SIN(RADIANS(I164))*(1.914602-G164*(0.004817+0.000014*G164))+SIN(RADIANS(2*I164))*(0.019993-0.000101*G164)+SIN(RADIANS(3*I164))*0.000289</f>
        <v>0.71901917801272686</v>
      </c>
      <c r="L164">
        <f t="shared" si="49"/>
        <v>81.522553079122133</v>
      </c>
      <c r="M164">
        <f t="shared" si="50"/>
        <v>8438.1992310153</v>
      </c>
      <c r="N164">
        <f t="shared" si="51"/>
        <v>1.0154668465717749</v>
      </c>
      <c r="O164">
        <f>L164-0.00569-0.00478*SIN(RADIANS(125.04-1934.136*G164))</f>
        <v>81.513152257306047</v>
      </c>
      <c r="P164">
        <f>23+(26+((21.448-G164*(46.815+G164*(0.00059-G164*0.001813))))/60)/60</f>
        <v>23.43637233624715</v>
      </c>
      <c r="Q164">
        <f>P164+0.00256*COS(RADIANS(125.04-1934.136*G164))</f>
        <v>23.437985996034868</v>
      </c>
      <c r="R164">
        <f t="shared" si="52"/>
        <v>80.762568045903791</v>
      </c>
      <c r="S164">
        <f t="shared" si="53"/>
        <v>23.166269153939819</v>
      </c>
      <c r="T164">
        <f t="shared" si="54"/>
        <v>4.3029600714500058E-2</v>
      </c>
      <c r="U164">
        <f t="shared" si="55"/>
        <v>0.12421188497369193</v>
      </c>
      <c r="V164">
        <f t="shared" si="56"/>
        <v>117.47524803086468</v>
      </c>
      <c r="W164" s="7">
        <f t="shared" si="57"/>
        <v>0.46604102230210165</v>
      </c>
      <c r="X164" s="7">
        <f t="shared" si="58"/>
        <v>0.13972088888303311</v>
      </c>
      <c r="Y164" s="7">
        <f t="shared" si="59"/>
        <v>0.79236115572117016</v>
      </c>
      <c r="Z164">
        <f t="shared" si="60"/>
        <v>939.80198424691741</v>
      </c>
      <c r="AA164">
        <f>MOD(E164*1440+U164+4*$B$3-60*$B$4,1440)</f>
        <v>768.90092788497361</v>
      </c>
      <c r="AB164">
        <f t="shared" si="61"/>
        <v>12.225231971243403</v>
      </c>
      <c r="AC164">
        <f t="shared" si="44"/>
        <v>24.632880037364693</v>
      </c>
      <c r="AD164">
        <f t="shared" si="62"/>
        <v>65.367119962635314</v>
      </c>
      <c r="AE164">
        <f t="shared" si="63"/>
        <v>7.3982919916243143E-3</v>
      </c>
      <c r="AF164">
        <f t="shared" si="64"/>
        <v>65.374518254626935</v>
      </c>
      <c r="AG164">
        <f t="shared" si="45"/>
        <v>207.84502219453793</v>
      </c>
    </row>
    <row r="165" spans="4:33" x14ac:dyDescent="0.25">
      <c r="D165" s="1">
        <f t="shared" si="65"/>
        <v>44725</v>
      </c>
      <c r="E165" s="7">
        <f t="shared" si="46"/>
        <v>0.5</v>
      </c>
      <c r="F165" s="2">
        <f t="shared" si="47"/>
        <v>2459744</v>
      </c>
      <c r="G165" s="3">
        <f t="shared" si="48"/>
        <v>0.22447638603696099</v>
      </c>
      <c r="H165">
        <f>MOD(280.46646+G165*(36000.76983 + G165*0.0003032),360)</f>
        <v>81.78918126499957</v>
      </c>
      <c r="I165">
        <f>357.52911+G165*(35999.05029 - 0.0001537*G165)</f>
        <v>8438.4658121171233</v>
      </c>
      <c r="J165">
        <f>0.016708634-G165*(0.000042037+0.0000001267*G165)</f>
        <v>1.6699191301791778E-2</v>
      </c>
      <c r="K165">
        <f>SIN(RADIANS(I165))*(1.914602-G165*(0.004817+0.000014*G165))+SIN(RADIANS(2*I165))*(0.019993-0.000101*G165)+SIN(RADIANS(3*I165))*0.000289</f>
        <v>0.6889935504635305</v>
      </c>
      <c r="L165">
        <f t="shared" si="49"/>
        <v>82.478174815463106</v>
      </c>
      <c r="M165">
        <f t="shared" si="50"/>
        <v>8439.1548056675874</v>
      </c>
      <c r="N165">
        <f t="shared" si="51"/>
        <v>1.0155713134099507</v>
      </c>
      <c r="O165">
        <f>L165-0.00569-0.00478*SIN(RADIANS(125.04-1934.136*G165))</f>
        <v>82.46877677990355</v>
      </c>
      <c r="P165">
        <f>23+(26+((21.448-G165*(46.815+G165*(0.00059-G165*0.001813))))/60)/60</f>
        <v>23.436371980212542</v>
      </c>
      <c r="Q165">
        <f>P165+0.00256*COS(RADIANS(125.04-1934.136*G165))</f>
        <v>23.437987476087351</v>
      </c>
      <c r="R165">
        <f t="shared" si="52"/>
        <v>81.800340047912641</v>
      </c>
      <c r="S165">
        <f t="shared" si="53"/>
        <v>23.223887026488811</v>
      </c>
      <c r="T165">
        <f t="shared" si="54"/>
        <v>4.302960630350882E-2</v>
      </c>
      <c r="U165">
        <f t="shared" si="55"/>
        <v>-8.3951641153335158E-2</v>
      </c>
      <c r="V165">
        <f t="shared" si="56"/>
        <v>117.55471665279973</v>
      </c>
      <c r="W165" s="7">
        <f t="shared" si="57"/>
        <v>0.46618558030635654</v>
      </c>
      <c r="X165" s="7">
        <f t="shared" si="58"/>
        <v>0.13964470071524618</v>
      </c>
      <c r="Y165" s="7">
        <f t="shared" si="59"/>
        <v>0.79272645989746693</v>
      </c>
      <c r="Z165">
        <f t="shared" si="60"/>
        <v>940.43773322239781</v>
      </c>
      <c r="AA165">
        <f>MOD(E165*1440+U165+4*$B$3-60*$B$4,1440)</f>
        <v>768.6927643588466</v>
      </c>
      <c r="AB165">
        <f t="shared" si="61"/>
        <v>12.173191089711651</v>
      </c>
      <c r="AC165">
        <f t="shared" si="44"/>
        <v>24.562047664653107</v>
      </c>
      <c r="AD165">
        <f t="shared" si="62"/>
        <v>65.437952335346893</v>
      </c>
      <c r="AE165">
        <f t="shared" si="63"/>
        <v>7.3741772294938683E-3</v>
      </c>
      <c r="AF165">
        <f t="shared" si="64"/>
        <v>65.445326512576386</v>
      </c>
      <c r="AG165">
        <f t="shared" si="45"/>
        <v>207.78663100082403</v>
      </c>
    </row>
    <row r="166" spans="4:33" x14ac:dyDescent="0.25">
      <c r="D166" s="1">
        <f t="shared" si="65"/>
        <v>44726</v>
      </c>
      <c r="E166" s="7">
        <f t="shared" si="46"/>
        <v>0.5</v>
      </c>
      <c r="F166" s="2">
        <f t="shared" si="47"/>
        <v>2459745</v>
      </c>
      <c r="G166" s="3">
        <f t="shared" si="48"/>
        <v>0.22450376454483231</v>
      </c>
      <c r="H166">
        <f>MOD(280.46646+G166*(36000.76983 + G166*0.0003032),360)</f>
        <v>82.774828628891555</v>
      </c>
      <c r="I166">
        <f>357.52911+G166*(35999.05029 - 0.0001537*G166)</f>
        <v>8439.4514123969584</v>
      </c>
      <c r="J166">
        <f>0.016708634-G166*(0.000042037+0.0000001267*G166)</f>
        <v>1.6699190149323993E-2</v>
      </c>
      <c r="K166">
        <f>SIN(RADIANS(I166))*(1.914602-G166*(0.004817+0.000014*G166))+SIN(RADIANS(2*I166))*(0.019993-0.000101*G166)+SIN(RADIANS(3*I166))*0.000289</f>
        <v>0.65877554013930639</v>
      </c>
      <c r="L166">
        <f t="shared" si="49"/>
        <v>83.433604169030858</v>
      </c>
      <c r="M166">
        <f t="shared" si="50"/>
        <v>8440.1101879370981</v>
      </c>
      <c r="N166">
        <f t="shared" si="51"/>
        <v>1.0156713028646909</v>
      </c>
      <c r="O166">
        <f>L166-0.00569-0.00478*SIN(RADIANS(125.04-1934.136*G166))</f>
        <v>83.424208922895147</v>
      </c>
      <c r="P166">
        <f>23+(26+((21.448-G166*(46.815+G166*(0.00059-G166*0.001813))))/60)/60</f>
        <v>23.436371624177934</v>
      </c>
      <c r="Q166">
        <f>P166+0.00256*COS(RADIANS(125.04-1934.136*G166))</f>
        <v>23.437988954759916</v>
      </c>
      <c r="R166">
        <f t="shared" si="52"/>
        <v>82.838745810650195</v>
      </c>
      <c r="S166">
        <f t="shared" si="53"/>
        <v>23.274678428002129</v>
      </c>
      <c r="T166">
        <f t="shared" si="54"/>
        <v>4.3029611887307091E-2</v>
      </c>
      <c r="U166">
        <f t="shared" si="55"/>
        <v>-0.29464489331004257</v>
      </c>
      <c r="V166">
        <f t="shared" si="56"/>
        <v>117.62487586096722</v>
      </c>
      <c r="W166" s="7">
        <f t="shared" si="57"/>
        <v>0.46633189506479866</v>
      </c>
      <c r="X166" s="7">
        <f t="shared" si="58"/>
        <v>0.13959612878433419</v>
      </c>
      <c r="Y166" s="7">
        <f t="shared" si="59"/>
        <v>0.79306766134526308</v>
      </c>
      <c r="Z166">
        <f t="shared" si="60"/>
        <v>940.99900688773778</v>
      </c>
      <c r="AA166">
        <f>MOD(E166*1440+U166+4*$B$3-60*$B$4,1440)</f>
        <v>768.48207110668989</v>
      </c>
      <c r="AB166">
        <f t="shared" si="61"/>
        <v>12.120517776672472</v>
      </c>
      <c r="AC166">
        <f t="shared" si="44"/>
        <v>24.497416457370328</v>
      </c>
      <c r="AD166">
        <f t="shared" si="62"/>
        <v>65.502583542629679</v>
      </c>
      <c r="AE166">
        <f t="shared" si="63"/>
        <v>7.3521973057627706E-3</v>
      </c>
      <c r="AF166">
        <f t="shared" si="64"/>
        <v>65.509935739935443</v>
      </c>
      <c r="AG166">
        <f t="shared" si="45"/>
        <v>207.72089785776487</v>
      </c>
    </row>
    <row r="167" spans="4:33" x14ac:dyDescent="0.25">
      <c r="D167" s="1">
        <f t="shared" si="65"/>
        <v>44727</v>
      </c>
      <c r="E167" s="7">
        <f t="shared" si="46"/>
        <v>0.5</v>
      </c>
      <c r="F167" s="2">
        <f t="shared" si="47"/>
        <v>2459746</v>
      </c>
      <c r="G167" s="3">
        <f t="shared" si="48"/>
        <v>0.22453114305270364</v>
      </c>
      <c r="H167">
        <f>MOD(280.46646+G167*(36000.76983 + G167*0.0003032),360)</f>
        <v>83.760475992781721</v>
      </c>
      <c r="I167">
        <f>357.52911+G167*(35999.05029 - 0.0001537*G167)</f>
        <v>8440.4370126767953</v>
      </c>
      <c r="J167">
        <f>0.016708634-G167*(0.000042037+0.0000001267*G167)</f>
        <v>1.6699188996856022E-2</v>
      </c>
      <c r="K167">
        <f>SIN(RADIANS(I167))*(1.914602-G167*(0.004817+0.000014*G167))+SIN(RADIANS(2*I167))*(0.019993-0.000101*G167)+SIN(RADIANS(3*I167))*0.000289</f>
        <v>0.62837365195143335</v>
      </c>
      <c r="L167">
        <f t="shared" si="49"/>
        <v>84.388849644733156</v>
      </c>
      <c r="M167">
        <f t="shared" si="50"/>
        <v>8441.0653863287462</v>
      </c>
      <c r="N167">
        <f t="shared" si="51"/>
        <v>1.0157667880204047</v>
      </c>
      <c r="O167">
        <f>L167-0.00569-0.00478*SIN(RADIANS(125.04-1934.136*G167))</f>
        <v>84.379457191186233</v>
      </c>
      <c r="P167">
        <f>23+(26+((21.448-G167*(46.815+G167*(0.00059-G167*0.001813))))/60)/60</f>
        <v>23.436371268143322</v>
      </c>
      <c r="Q167">
        <f>P167+0.00256*COS(RADIANS(125.04-1934.136*G167))</f>
        <v>23.437990432050988</v>
      </c>
      <c r="R167">
        <f t="shared" si="52"/>
        <v>83.877690368887485</v>
      </c>
      <c r="S167">
        <f t="shared" si="53"/>
        <v>23.318625961795117</v>
      </c>
      <c r="T167">
        <f t="shared" si="54"/>
        <v>4.3029617465888924E-2</v>
      </c>
      <c r="U167">
        <f t="shared" si="55"/>
        <v>-0.5074901476294098</v>
      </c>
      <c r="V167">
        <f t="shared" si="56"/>
        <v>117.68566194657964</v>
      </c>
      <c r="W167" s="7">
        <f t="shared" si="57"/>
        <v>0.46647970426918711</v>
      </c>
      <c r="X167" s="7">
        <f t="shared" si="58"/>
        <v>0.13957508775091029</v>
      </c>
      <c r="Y167" s="7">
        <f t="shared" si="59"/>
        <v>0.7933843207874639</v>
      </c>
      <c r="Z167">
        <f t="shared" si="60"/>
        <v>941.48529557263714</v>
      </c>
      <c r="AA167">
        <f>MOD(E167*1440+U167+4*$B$3-60*$B$4,1440)</f>
        <v>768.2692258523706</v>
      </c>
      <c r="AB167">
        <f t="shared" si="61"/>
        <v>12.067306463092649</v>
      </c>
      <c r="AC167">
        <f t="shared" si="44"/>
        <v>24.439039681098556</v>
      </c>
      <c r="AD167">
        <f t="shared" si="62"/>
        <v>65.560960318901436</v>
      </c>
      <c r="AE167">
        <f t="shared" si="63"/>
        <v>7.3323637322750303E-3</v>
      </c>
      <c r="AF167">
        <f t="shared" si="64"/>
        <v>65.568292682633711</v>
      </c>
      <c r="AG167">
        <f t="shared" si="45"/>
        <v>207.64798157899574</v>
      </c>
    </row>
    <row r="168" spans="4:33" x14ac:dyDescent="0.25">
      <c r="D168" s="1">
        <f t="shared" si="65"/>
        <v>44728</v>
      </c>
      <c r="E168" s="7">
        <f t="shared" si="46"/>
        <v>0.5</v>
      </c>
      <c r="F168" s="2">
        <f t="shared" si="47"/>
        <v>2459747</v>
      </c>
      <c r="G168" s="3">
        <f t="shared" si="48"/>
        <v>0.22455852156057496</v>
      </c>
      <c r="H168">
        <f>MOD(280.46646+G168*(36000.76983 + G168*0.0003032),360)</f>
        <v>84.746123356673706</v>
      </c>
      <c r="I168">
        <f>357.52911+G168*(35999.05029 - 0.0001537*G168)</f>
        <v>8441.4226129566287</v>
      </c>
      <c r="J168">
        <f>0.016708634-G168*(0.000042037+0.0000001267*G168)</f>
        <v>1.6699187844387856E-2</v>
      </c>
      <c r="K168">
        <f>SIN(RADIANS(I168))*(1.914602-G168*(0.004817+0.000014*G168))+SIN(RADIANS(2*I168))*(0.019993-0.000101*G168)+SIN(RADIANS(3*I168))*0.000289</f>
        <v>0.59779643303248664</v>
      </c>
      <c r="L168">
        <f t="shared" si="49"/>
        <v>85.343919789706192</v>
      </c>
      <c r="M168">
        <f t="shared" si="50"/>
        <v>8442.0204093896609</v>
      </c>
      <c r="N168">
        <f t="shared" si="51"/>
        <v>1.0158577431891214</v>
      </c>
      <c r="O168">
        <f>L168-0.00569-0.00478*SIN(RADIANS(125.04-1934.136*G168))</f>
        <v>85.334530131910611</v>
      </c>
      <c r="P168">
        <f>23+(26+((21.448-G168*(46.815+G168*(0.00059-G168*0.001813))))/60)/60</f>
        <v>23.436370912108714</v>
      </c>
      <c r="Q168">
        <f>P168+0.00256*COS(RADIANS(125.04-1934.136*G168))</f>
        <v>23.43799190795901</v>
      </c>
      <c r="R168">
        <f t="shared" si="52"/>
        <v>84.917077681493794</v>
      </c>
      <c r="S168">
        <f t="shared" si="53"/>
        <v>23.355714911495685</v>
      </c>
      <c r="T168">
        <f t="shared" si="54"/>
        <v>4.3029623039248462E-2</v>
      </c>
      <c r="U168">
        <f t="shared" si="55"/>
        <v>-0.72210543934758087</v>
      </c>
      <c r="V168">
        <f t="shared" si="56"/>
        <v>117.73701988746579</v>
      </c>
      <c r="W168" s="7">
        <f t="shared" si="57"/>
        <v>0.46662874266621363</v>
      </c>
      <c r="X168" s="7">
        <f t="shared" si="58"/>
        <v>0.1395814652010309</v>
      </c>
      <c r="Y168" s="7">
        <f t="shared" si="59"/>
        <v>0.79367602013139638</v>
      </c>
      <c r="Z168">
        <f t="shared" si="60"/>
        <v>941.89615909972633</v>
      </c>
      <c r="AA168">
        <f>MOD(E168*1440+U168+4*$B$3-60*$B$4,1440)</f>
        <v>768.05461056065235</v>
      </c>
      <c r="AB168">
        <f t="shared" si="61"/>
        <v>12.013652640163087</v>
      </c>
      <c r="AC168">
        <f t="shared" si="44"/>
        <v>24.386969107069351</v>
      </c>
      <c r="AD168">
        <f t="shared" si="62"/>
        <v>65.613030892930652</v>
      </c>
      <c r="AE168">
        <f t="shared" si="63"/>
        <v>7.3146881228101359E-3</v>
      </c>
      <c r="AF168">
        <f t="shared" si="64"/>
        <v>65.620345581053456</v>
      </c>
      <c r="AG168">
        <f t="shared" si="45"/>
        <v>207.56805702001853</v>
      </c>
    </row>
    <row r="169" spans="4:33" x14ac:dyDescent="0.25">
      <c r="D169" s="1">
        <f t="shared" si="65"/>
        <v>44729</v>
      </c>
      <c r="E169" s="7">
        <f t="shared" si="46"/>
        <v>0.5</v>
      </c>
      <c r="F169" s="2">
        <f t="shared" si="47"/>
        <v>2459748</v>
      </c>
      <c r="G169" s="3">
        <f t="shared" si="48"/>
        <v>0.22458590006844628</v>
      </c>
      <c r="H169">
        <f>MOD(280.46646+G169*(36000.76983 + G169*0.0003032),360)</f>
        <v>85.731770720567511</v>
      </c>
      <c r="I169">
        <f>357.52911+G169*(35999.05029 - 0.0001537*G169)</f>
        <v>8442.4082132364638</v>
      </c>
      <c r="J169">
        <f>0.016708634-G169*(0.000042037+0.0000001267*G169)</f>
        <v>1.6699186691919506E-2</v>
      </c>
      <c r="K169">
        <f>SIN(RADIANS(I169))*(1.914602-G169*(0.004817+0.000014*G169))+SIN(RADIANS(2*I169))*(0.019993-0.000101*G169)+SIN(RADIANS(3*I169))*0.000289</f>
        <v>0.56705247071190679</v>
      </c>
      <c r="L169">
        <f t="shared" si="49"/>
        <v>86.298823191279411</v>
      </c>
      <c r="M169">
        <f t="shared" si="50"/>
        <v>8442.9752657071749</v>
      </c>
      <c r="N169">
        <f t="shared" si="51"/>
        <v>1.0159441439153025</v>
      </c>
      <c r="O169">
        <f>L169-0.00569-0.00478*SIN(RADIANS(125.04-1934.136*G169))</f>
        <v>86.28943633239534</v>
      </c>
      <c r="P169">
        <f>23+(26+((21.448-G169*(46.815+G169*(0.00059-G169*0.001813))))/60)/60</f>
        <v>23.436370556074106</v>
      </c>
      <c r="Q169">
        <f>P169+0.00256*COS(RADIANS(125.04-1934.136*G169))</f>
        <v>23.437993382482411</v>
      </c>
      <c r="R169">
        <f t="shared" si="52"/>
        <v>85.956810798796255</v>
      </c>
      <c r="S169">
        <f t="shared" si="53"/>
        <v>23.385933259659843</v>
      </c>
      <c r="T169">
        <f t="shared" si="54"/>
        <v>4.302962860737973E-2</v>
      </c>
      <c r="U169">
        <f t="shared" si="55"/>
        <v>-0.93810520874198156</v>
      </c>
      <c r="V169">
        <f t="shared" si="56"/>
        <v>117.77890354343813</v>
      </c>
      <c r="W169" s="7">
        <f t="shared" si="57"/>
        <v>0.46677874250607082</v>
      </c>
      <c r="X169" s="7">
        <f t="shared" si="58"/>
        <v>0.139615121552076</v>
      </c>
      <c r="Y169" s="7">
        <f t="shared" si="59"/>
        <v>0.79394236346006564</v>
      </c>
      <c r="Z169">
        <f t="shared" si="60"/>
        <v>942.23122834750507</v>
      </c>
      <c r="AA169">
        <f>MOD(E169*1440+U169+4*$B$3-60*$B$4,1440)</f>
        <v>767.83861079125802</v>
      </c>
      <c r="AB169">
        <f t="shared" si="61"/>
        <v>11.959652697814505</v>
      </c>
      <c r="AC169">
        <f t="shared" si="44"/>
        <v>24.341254862924199</v>
      </c>
      <c r="AD169">
        <f t="shared" si="62"/>
        <v>65.658745137075798</v>
      </c>
      <c r="AE169">
        <f t="shared" si="63"/>
        <v>7.2991821511644633E-3</v>
      </c>
      <c r="AF169">
        <f t="shared" si="64"/>
        <v>65.666044319226955</v>
      </c>
      <c r="AG169">
        <f t="shared" si="45"/>
        <v>207.48131474953672</v>
      </c>
    </row>
    <row r="170" spans="4:33" x14ac:dyDescent="0.25">
      <c r="D170" s="1">
        <f t="shared" si="65"/>
        <v>44730</v>
      </c>
      <c r="E170" s="7">
        <f t="shared" si="46"/>
        <v>0.5</v>
      </c>
      <c r="F170" s="2">
        <f t="shared" si="47"/>
        <v>2459749</v>
      </c>
      <c r="G170" s="3">
        <f t="shared" si="48"/>
        <v>0.2246132785763176</v>
      </c>
      <c r="H170">
        <f>MOD(280.46646+G170*(36000.76983 + G170*0.0003032),360)</f>
        <v>86.717418084461315</v>
      </c>
      <c r="I170">
        <f>357.52911+G170*(35999.05029 - 0.0001537*G170)</f>
        <v>8443.3938135162989</v>
      </c>
      <c r="J170">
        <f>0.016708634-G170*(0.000042037+0.0000001267*G170)</f>
        <v>1.6699185539450961E-2</v>
      </c>
      <c r="K170">
        <f>SIN(RADIANS(I170))*(1.914602-G170*(0.004817+0.000014*G170))+SIN(RADIANS(2*I170))*(0.019993-0.000101*G170)+SIN(RADIANS(3*I170))*0.000289</f>
        <v>0.53615039049205049</v>
      </c>
      <c r="L170">
        <f t="shared" si="49"/>
        <v>87.253568474953369</v>
      </c>
      <c r="M170">
        <f t="shared" si="50"/>
        <v>8443.9299639067904</v>
      </c>
      <c r="N170">
        <f t="shared" si="51"/>
        <v>1.0160259669804046</v>
      </c>
      <c r="O170">
        <f>L170-0.00569-0.00478*SIN(RADIANS(125.04-1934.136*G170))</f>
        <v>87.244184418138587</v>
      </c>
      <c r="P170">
        <f>23+(26+((21.448-G170*(46.815+G170*(0.00059-G170*0.001813))))/60)/60</f>
        <v>23.436370200039498</v>
      </c>
      <c r="Q170">
        <f>P170+0.00256*COS(RADIANS(125.04-1934.136*G170))</f>
        <v>23.437994855619632</v>
      </c>
      <c r="R170">
        <f t="shared" si="52"/>
        <v>86.996792032715959</v>
      </c>
      <c r="S170">
        <f t="shared" si="53"/>
        <v>23.40927170283523</v>
      </c>
      <c r="T170">
        <f t="shared" si="54"/>
        <v>4.302963417027688E-2</v>
      </c>
      <c r="U170">
        <f t="shared" si="55"/>
        <v>-1.1551009568213184</v>
      </c>
      <c r="V170">
        <f t="shared" si="56"/>
        <v>117.81127582124721</v>
      </c>
      <c r="W170" s="7">
        <f t="shared" si="57"/>
        <v>0.46692943399779263</v>
      </c>
      <c r="X170" s="7">
        <f t="shared" si="58"/>
        <v>0.13967589004988371</v>
      </c>
      <c r="Y170" s="7">
        <f t="shared" si="59"/>
        <v>0.79418297794570158</v>
      </c>
      <c r="Z170">
        <f t="shared" si="60"/>
        <v>942.49020656997766</v>
      </c>
      <c r="AA170">
        <f>MOD(E170*1440+U170+4*$B$3-60*$B$4,1440)</f>
        <v>767.62161504317862</v>
      </c>
      <c r="AB170">
        <f t="shared" si="61"/>
        <v>11.905403760794655</v>
      </c>
      <c r="AC170">
        <f t="shared" si="44"/>
        <v>24.301945282109319</v>
      </c>
      <c r="AD170">
        <f t="shared" si="62"/>
        <v>65.698054717890685</v>
      </c>
      <c r="AE170">
        <f t="shared" si="63"/>
        <v>7.285857509304168E-3</v>
      </c>
      <c r="AF170">
        <f t="shared" si="64"/>
        <v>65.705340575399987</v>
      </c>
      <c r="AG170">
        <f t="shared" si="45"/>
        <v>207.38796063663446</v>
      </c>
    </row>
    <row r="171" spans="4:33" x14ac:dyDescent="0.25">
      <c r="D171" s="1">
        <f t="shared" si="65"/>
        <v>44731</v>
      </c>
      <c r="E171" s="7">
        <f t="shared" si="46"/>
        <v>0.5</v>
      </c>
      <c r="F171" s="2">
        <f t="shared" si="47"/>
        <v>2459750</v>
      </c>
      <c r="G171" s="3">
        <f t="shared" si="48"/>
        <v>0.2246406570841889</v>
      </c>
      <c r="H171">
        <f>MOD(280.46646+G171*(36000.76983 + G171*0.0003032),360)</f>
        <v>87.7030654483533</v>
      </c>
      <c r="I171">
        <f>357.52911+G171*(35999.05029 - 0.0001537*G171)</f>
        <v>8444.3794137961322</v>
      </c>
      <c r="J171">
        <f>0.016708634-G171*(0.000042037+0.0000001267*G171)</f>
        <v>1.6699184386982226E-2</v>
      </c>
      <c r="K171">
        <f>SIN(RADIANS(I171))*(1.914602-G171*(0.004817+0.000014*G171))+SIN(RADIANS(2*I171))*(0.019993-0.000101*G171)+SIN(RADIANS(3*I171))*0.000289</f>
        <v>0.50509885402374022</v>
      </c>
      <c r="L171">
        <f t="shared" si="49"/>
        <v>88.208164302377043</v>
      </c>
      <c r="M171">
        <f t="shared" si="50"/>
        <v>8444.8845126501565</v>
      </c>
      <c r="N171">
        <f t="shared" si="51"/>
        <v>1.0161031904072007</v>
      </c>
      <c r="O171">
        <f>L171-0.00569-0.00478*SIN(RADIANS(125.04-1934.136*G171))</f>
        <v>88.198783050786915</v>
      </c>
      <c r="P171">
        <f>23+(26+((21.448-G171*(46.815+G171*(0.00059-G171*0.001813))))/60)/60</f>
        <v>23.43636984400489</v>
      </c>
      <c r="Q171">
        <f>P171+0.00256*COS(RADIANS(125.04-1934.136*G171))</f>
        <v>23.43799632736911</v>
      </c>
      <c r="R171">
        <f t="shared" si="52"/>
        <v>88.036923129149685</v>
      </c>
      <c r="S171">
        <f t="shared" si="53"/>
        <v>23.425723663006991</v>
      </c>
      <c r="T171">
        <f t="shared" si="54"/>
        <v>4.3029639727933972E-2</v>
      </c>
      <c r="U171">
        <f t="shared" si="55"/>
        <v>-1.3727019090586867</v>
      </c>
      <c r="V171">
        <f t="shared" si="56"/>
        <v>117.8341088079025</v>
      </c>
      <c r="W171" s="7">
        <f t="shared" si="57"/>
        <v>0.46708054577017971</v>
      </c>
      <c r="X171" s="7">
        <f t="shared" si="58"/>
        <v>0.13976357685933943</v>
      </c>
      <c r="Y171" s="7">
        <f t="shared" si="59"/>
        <v>0.79439751468102004</v>
      </c>
      <c r="Z171">
        <f t="shared" si="60"/>
        <v>942.67287046321997</v>
      </c>
      <c r="AA171">
        <f>MOD(E171*1440+U171+4*$B$3-60*$B$4,1440)</f>
        <v>767.40401409094125</v>
      </c>
      <c r="AB171">
        <f t="shared" si="61"/>
        <v>11.851003522735311</v>
      </c>
      <c r="AC171">
        <f t="shared" si="44"/>
        <v>24.269086752820833</v>
      </c>
      <c r="AD171">
        <f t="shared" si="62"/>
        <v>65.73091324717916</v>
      </c>
      <c r="AE171">
        <f t="shared" si="63"/>
        <v>7.2747258658420423E-3</v>
      </c>
      <c r="AF171">
        <f t="shared" si="64"/>
        <v>65.738187973045001</v>
      </c>
      <c r="AG171">
        <f t="shared" si="45"/>
        <v>207.28821535367695</v>
      </c>
    </row>
    <row r="172" spans="4:33" x14ac:dyDescent="0.25">
      <c r="D172" s="1">
        <f t="shared" si="65"/>
        <v>44732</v>
      </c>
      <c r="E172" s="7">
        <f t="shared" si="46"/>
        <v>0.5</v>
      </c>
      <c r="F172" s="2">
        <f t="shared" si="47"/>
        <v>2459751</v>
      </c>
      <c r="G172" s="3">
        <f t="shared" si="48"/>
        <v>0.22466803559206022</v>
      </c>
      <c r="H172">
        <f>MOD(280.46646+G172*(36000.76983 + G172*0.0003032),360)</f>
        <v>88.688712812247104</v>
      </c>
      <c r="I172">
        <f>357.52911+G172*(35999.05029 - 0.0001537*G172)</f>
        <v>8445.3650140759673</v>
      </c>
      <c r="J172">
        <f>0.016708634-G172*(0.000042037+0.0000001267*G172)</f>
        <v>1.6699183234513304E-2</v>
      </c>
      <c r="K172">
        <f>SIN(RADIANS(I172))*(1.914602-G172*(0.004817+0.000014*G172))+SIN(RADIANS(2*I172))*(0.019993-0.000101*G172)+SIN(RADIANS(3*I172))*0.000289</f>
        <v>0.47390655708109902</v>
      </c>
      <c r="L172">
        <f t="shared" si="49"/>
        <v>89.162619369328198</v>
      </c>
      <c r="M172">
        <f t="shared" si="50"/>
        <v>8445.8389206330485</v>
      </c>
      <c r="N172">
        <f t="shared" si="51"/>
        <v>1.0161757934638591</v>
      </c>
      <c r="O172">
        <f>L172-0.00569-0.00478*SIN(RADIANS(125.04-1934.136*G172))</f>
        <v>89.153240926115728</v>
      </c>
      <c r="P172">
        <f>23+(26+((21.448-G172*(46.815+G172*(0.00059-G172*0.001813))))/60)/60</f>
        <v>23.436369487970282</v>
      </c>
      <c r="Q172">
        <f>P172+0.00256*COS(RADIANS(125.04-1934.136*G172))</f>
        <v>23.437997797729281</v>
      </c>
      <c r="R172">
        <f t="shared" si="52"/>
        <v>89.077105442073048</v>
      </c>
      <c r="S172">
        <f t="shared" si="53"/>
        <v>23.435285295375998</v>
      </c>
      <c r="T172">
        <f t="shared" si="54"/>
        <v>4.3029645280345127E-2</v>
      </c>
      <c r="U172">
        <f t="shared" si="55"/>
        <v>-1.5905156854337297</v>
      </c>
      <c r="V172">
        <f t="shared" si="56"/>
        <v>117.84738387136647</v>
      </c>
      <c r="W172" s="7">
        <f t="shared" si="57"/>
        <v>0.46723180533710679</v>
      </c>
      <c r="X172" s="7">
        <f t="shared" si="58"/>
        <v>0.13987796124997767</v>
      </c>
      <c r="Y172" s="7">
        <f t="shared" si="59"/>
        <v>0.79458564942423593</v>
      </c>
      <c r="Z172">
        <f t="shared" si="60"/>
        <v>942.7790709709318</v>
      </c>
      <c r="AA172">
        <f>MOD(E172*1440+U172+4*$B$3-60*$B$4,1440)</f>
        <v>767.18620031456624</v>
      </c>
      <c r="AB172">
        <f t="shared" si="61"/>
        <v>11.796550078641559</v>
      </c>
      <c r="AC172">
        <f t="shared" si="44"/>
        <v>24.242723567449744</v>
      </c>
      <c r="AD172">
        <f t="shared" si="62"/>
        <v>65.757276432550256</v>
      </c>
      <c r="AE172">
        <f t="shared" si="63"/>
        <v>7.2657988250989704E-3</v>
      </c>
      <c r="AF172">
        <f t="shared" si="64"/>
        <v>65.764542231375358</v>
      </c>
      <c r="AG172">
        <f t="shared" si="45"/>
        <v>207.18231379562189</v>
      </c>
    </row>
    <row r="173" spans="4:33" x14ac:dyDescent="0.25">
      <c r="D173" s="1">
        <f t="shared" si="65"/>
        <v>44733</v>
      </c>
      <c r="E173" s="7">
        <f t="shared" si="46"/>
        <v>0.5</v>
      </c>
      <c r="F173" s="2">
        <f t="shared" si="47"/>
        <v>2459752</v>
      </c>
      <c r="G173" s="3">
        <f t="shared" si="48"/>
        <v>0.22469541409993155</v>
      </c>
      <c r="H173">
        <f>MOD(280.46646+G173*(36000.76983 + G173*0.0003032),360)</f>
        <v>89.674360176142727</v>
      </c>
      <c r="I173">
        <f>357.52911+G173*(35999.05029 - 0.0001537*G173)</f>
        <v>8446.3506143558006</v>
      </c>
      <c r="J173">
        <f>0.016708634-G173*(0.000042037+0.0000001267*G173)</f>
        <v>1.6699182082044191E-2</v>
      </c>
      <c r="K173">
        <f>SIN(RADIANS(I173))*(1.914602-G173*(0.004817+0.000014*G173))+SIN(RADIANS(2*I173))*(0.019993-0.000101*G173)+SIN(RADIANS(3*I173))*0.000289</f>
        <v>0.44258222753695242</v>
      </c>
      <c r="L173">
        <f t="shared" si="49"/>
        <v>90.116942403679673</v>
      </c>
      <c r="M173">
        <f t="shared" si="50"/>
        <v>8446.7931965833377</v>
      </c>
      <c r="N173">
        <f t="shared" si="51"/>
        <v>1.0162437566677809</v>
      </c>
      <c r="O173">
        <f>L173-0.00569-0.00478*SIN(RADIANS(125.04-1934.136*G173))</f>
        <v>90.107566771995437</v>
      </c>
      <c r="P173">
        <f>23+(26+((21.448-G173*(46.815+G173*(0.00059-G173*0.001813))))/60)/60</f>
        <v>23.436369131935674</v>
      </c>
      <c r="Q173">
        <f>P173+0.00256*COS(RADIANS(125.04-1934.136*G173))</f>
        <v>23.437999266698583</v>
      </c>
      <c r="R173">
        <f t="shared" si="52"/>
        <v>90.117240108806001</v>
      </c>
      <c r="S173">
        <f t="shared" si="53"/>
        <v>23.437955492432931</v>
      </c>
      <c r="T173">
        <f t="shared" si="54"/>
        <v>4.3029650827504429E-2</v>
      </c>
      <c r="U173">
        <f t="shared" si="55"/>
        <v>-1.8081489750216668</v>
      </c>
      <c r="V173">
        <f t="shared" si="56"/>
        <v>117.85109172786595</v>
      </c>
      <c r="W173" s="7">
        <f t="shared" si="57"/>
        <v>0.46738293956598731</v>
      </c>
      <c r="X173" s="7">
        <f t="shared" si="58"/>
        <v>0.14001879587747079</v>
      </c>
      <c r="Y173" s="7">
        <f t="shared" si="59"/>
        <v>0.79474708325450383</v>
      </c>
      <c r="Z173">
        <f t="shared" si="60"/>
        <v>942.80873382292759</v>
      </c>
      <c r="AA173">
        <f>MOD(E173*1440+U173+4*$B$3-60*$B$4,1440)</f>
        <v>766.96856702497826</v>
      </c>
      <c r="AB173">
        <f t="shared" si="61"/>
        <v>11.742141756244564</v>
      </c>
      <c r="AC173">
        <f t="shared" si="44"/>
        <v>24.222897773501533</v>
      </c>
      <c r="AD173">
        <f t="shared" si="62"/>
        <v>65.777102226498471</v>
      </c>
      <c r="AE173">
        <f t="shared" si="63"/>
        <v>7.2590878870170839E-3</v>
      </c>
      <c r="AF173">
        <f t="shared" si="64"/>
        <v>65.784361314385492</v>
      </c>
      <c r="AG173">
        <f t="shared" si="45"/>
        <v>207.07050441727182</v>
      </c>
    </row>
    <row r="174" spans="4:33" x14ac:dyDescent="0.25">
      <c r="D174" s="1">
        <f t="shared" si="65"/>
        <v>44734</v>
      </c>
      <c r="E174" s="7">
        <f t="shared" si="46"/>
        <v>0.5</v>
      </c>
      <c r="F174" s="2">
        <f t="shared" si="47"/>
        <v>2459753</v>
      </c>
      <c r="G174" s="3">
        <f t="shared" si="48"/>
        <v>0.22472279260780287</v>
      </c>
      <c r="H174">
        <f>MOD(280.46646+G174*(36000.76983 + G174*0.0003032),360)</f>
        <v>90.66000754003835</v>
      </c>
      <c r="I174">
        <f>357.52911+G174*(35999.05029 - 0.0001537*G174)</f>
        <v>8447.336214635634</v>
      </c>
      <c r="J174">
        <f>0.016708634-G174*(0.000042037+0.0000001267*G174)</f>
        <v>1.669918092957489E-2</v>
      </c>
      <c r="K174">
        <f>SIN(RADIANS(I174))*(1.914602-G174*(0.004817+0.000014*G174))+SIN(RADIANS(2*I174))*(0.019993-0.000101*G174)+SIN(RADIANS(3*I174))*0.000289</f>
        <v>0.41113462333730066</v>
      </c>
      <c r="L174">
        <f t="shared" si="49"/>
        <v>91.071142163375654</v>
      </c>
      <c r="M174">
        <f t="shared" si="50"/>
        <v>8447.7473492589706</v>
      </c>
      <c r="N174">
        <f t="shared" si="51"/>
        <v>1.0163070617891956</v>
      </c>
      <c r="O174">
        <f>L174-0.00569-0.00478*SIN(RADIANS(125.04-1934.136*G174))</f>
        <v>91.061769346367825</v>
      </c>
      <c r="P174">
        <f>23+(26+((21.448-G174*(46.815+G174*(0.00059-G174*0.001813))))/60)/60</f>
        <v>23.436368775901066</v>
      </c>
      <c r="Q174">
        <f>P174+0.00256*COS(RADIANS(125.04-1934.136*G174))</f>
        <v>23.438000734275462</v>
      </c>
      <c r="R174">
        <f t="shared" si="52"/>
        <v>91.157228225921642</v>
      </c>
      <c r="S174">
        <f t="shared" si="53"/>
        <v>23.433735884307751</v>
      </c>
      <c r="T174">
        <f t="shared" si="54"/>
        <v>4.3029656369406012E-2</v>
      </c>
      <c r="U174">
        <f t="shared" si="55"/>
        <v>-2.0252082133505955</v>
      </c>
      <c r="V174">
        <f t="shared" si="56"/>
        <v>117.84523247531473</v>
      </c>
      <c r="W174" s="7">
        <f t="shared" si="57"/>
        <v>0.46753367514816019</v>
      </c>
      <c r="X174" s="7">
        <f t="shared" si="58"/>
        <v>0.14018580716117485</v>
      </c>
      <c r="Y174" s="7">
        <f t="shared" si="59"/>
        <v>0.79488154313514547</v>
      </c>
      <c r="Z174">
        <f t="shared" si="60"/>
        <v>942.76185980251785</v>
      </c>
      <c r="AA174">
        <f>MOD(E174*1440+U174+4*$B$3-60*$B$4,1440)</f>
        <v>766.75150778664931</v>
      </c>
      <c r="AB174">
        <f t="shared" si="61"/>
        <v>11.687876946662328</v>
      </c>
      <c r="AC174">
        <f t="shared" si="44"/>
        <v>24.209649026980781</v>
      </c>
      <c r="AD174">
        <f t="shared" si="62"/>
        <v>65.790350973019216</v>
      </c>
      <c r="AE174">
        <f t="shared" si="63"/>
        <v>7.2546044081951977E-3</v>
      </c>
      <c r="AF174">
        <f t="shared" si="64"/>
        <v>65.797605577427404</v>
      </c>
      <c r="AG174">
        <f t="shared" si="45"/>
        <v>206.95304849087549</v>
      </c>
    </row>
    <row r="175" spans="4:33" x14ac:dyDescent="0.25">
      <c r="D175" s="1">
        <f t="shared" si="65"/>
        <v>44735</v>
      </c>
      <c r="E175" s="7">
        <f t="shared" si="46"/>
        <v>0.5</v>
      </c>
      <c r="F175" s="2">
        <f t="shared" si="47"/>
        <v>2459754</v>
      </c>
      <c r="G175" s="3">
        <f t="shared" si="48"/>
        <v>0.22475017111567419</v>
      </c>
      <c r="H175">
        <f>MOD(280.46646+G175*(36000.76983 + G175*0.0003032),360)</f>
        <v>91.645654903933973</v>
      </c>
      <c r="I175">
        <f>357.52911+G175*(35999.05029 - 0.0001537*G175)</f>
        <v>8448.3218149154673</v>
      </c>
      <c r="J175">
        <f>0.016708634-G175*(0.000042037+0.0000001267*G175)</f>
        <v>1.6699179777105395E-2</v>
      </c>
      <c r="K175">
        <f>SIN(RADIANS(I175))*(1.914602-G175*(0.004817+0.000014*G175))+SIN(RADIANS(2*I175))*(0.019993-0.000101*G175)+SIN(RADIANS(3*I175))*0.000289</f>
        <v>0.37957253047628692</v>
      </c>
      <c r="L175">
        <f t="shared" si="49"/>
        <v>92.025227434410255</v>
      </c>
      <c r="M175">
        <f t="shared" si="50"/>
        <v>8448.7013874459444</v>
      </c>
      <c r="N175">
        <f t="shared" si="51"/>
        <v>1.0163656918545201</v>
      </c>
      <c r="O175">
        <f>L175-0.00569-0.00478*SIN(RADIANS(125.04-1934.136*G175))</f>
        <v>92.015857435224632</v>
      </c>
      <c r="P175">
        <f>23+(26+((21.448-G175*(46.815+G175*(0.00059-G175*0.001813))))/60)/60</f>
        <v>23.436368419866458</v>
      </c>
      <c r="Q175">
        <f>P175+0.00256*COS(RADIANS(125.04-1934.136*G175))</f>
        <v>23.43800220045836</v>
      </c>
      <c r="R175">
        <f t="shared" si="52"/>
        <v>92.196971025238582</v>
      </c>
      <c r="S175">
        <f t="shared" si="53"/>
        <v>23.422630835387359</v>
      </c>
      <c r="T175">
        <f t="shared" si="54"/>
        <v>4.3029661906044001E-2</v>
      </c>
      <c r="U175">
        <f t="shared" si="55"/>
        <v>-2.241300260735994</v>
      </c>
      <c r="V175">
        <f t="shared" si="56"/>
        <v>117.82981559259454</v>
      </c>
      <c r="W175" s="7">
        <f t="shared" si="57"/>
        <v>0.46768373906995558</v>
      </c>
      <c r="X175" s="7">
        <f t="shared" si="58"/>
        <v>0.14037869575719297</v>
      </c>
      <c r="Y175" s="7">
        <f t="shared" si="59"/>
        <v>0.79498878238271808</v>
      </c>
      <c r="Z175">
        <f t="shared" si="60"/>
        <v>942.63852474075634</v>
      </c>
      <c r="AA175">
        <f>MOD(E175*1440+U175+4*$B$3-60*$B$4,1440)</f>
        <v>766.53541573926395</v>
      </c>
      <c r="AB175">
        <f t="shared" si="61"/>
        <v>11.633853934815988</v>
      </c>
      <c r="AC175">
        <f t="shared" si="44"/>
        <v>24.203014449235351</v>
      </c>
      <c r="AD175">
        <f t="shared" si="62"/>
        <v>65.796985550764646</v>
      </c>
      <c r="AE175">
        <f t="shared" si="63"/>
        <v>7.2523595643176177E-3</v>
      </c>
      <c r="AF175">
        <f t="shared" si="64"/>
        <v>65.804237910328965</v>
      </c>
      <c r="AG175">
        <f t="shared" si="45"/>
        <v>206.83021928734215</v>
      </c>
    </row>
    <row r="176" spans="4:33" x14ac:dyDescent="0.25">
      <c r="D176" s="1">
        <f t="shared" si="65"/>
        <v>44736</v>
      </c>
      <c r="E176" s="7">
        <f t="shared" si="46"/>
        <v>0.5</v>
      </c>
      <c r="F176" s="2">
        <f t="shared" si="47"/>
        <v>2459755</v>
      </c>
      <c r="G176" s="3">
        <f t="shared" si="48"/>
        <v>0.22477754962354551</v>
      </c>
      <c r="H176">
        <f>MOD(280.46646+G176*(36000.76983 + G176*0.0003032),360)</f>
        <v>92.631302267829597</v>
      </c>
      <c r="I176">
        <f>357.52911+G176*(35999.05029 - 0.0001537*G176)</f>
        <v>8449.3074151953024</v>
      </c>
      <c r="J176">
        <f>0.016708634-G176*(0.000042037+0.0000001267*G176)</f>
        <v>1.6699178624635713E-2</v>
      </c>
      <c r="K176">
        <f>SIN(RADIANS(I176))*(1.914602-G176*(0.004817+0.000014*G176))+SIN(RADIANS(2*I176))*(0.019993-0.000101*G176)+SIN(RADIANS(3*I176))*0.000289</f>
        <v>0.34790476097050455</v>
      </c>
      <c r="L176">
        <f t="shared" si="49"/>
        <v>92.979207028800104</v>
      </c>
      <c r="M176">
        <f t="shared" si="50"/>
        <v>8449.6553199562732</v>
      </c>
      <c r="N176">
        <f t="shared" si="51"/>
        <v>1.0164196311494769</v>
      </c>
      <c r="O176">
        <f>L176-0.00569-0.00478*SIN(RADIANS(125.04-1934.136*G176))</f>
        <v>92.969839850580058</v>
      </c>
      <c r="P176">
        <f>23+(26+((21.448-G176*(46.815+G176*(0.00059-G176*0.001813))))/60)/60</f>
        <v>23.436368063831853</v>
      </c>
      <c r="Q176">
        <f>P176+0.00256*COS(RADIANS(125.04-1934.136*G176))</f>
        <v>23.43800366524572</v>
      </c>
      <c r="R176">
        <f t="shared" si="52"/>
        <v>93.236370049338021</v>
      </c>
      <c r="S176">
        <f t="shared" si="53"/>
        <v>23.404647437210222</v>
      </c>
      <c r="T176">
        <f t="shared" si="54"/>
        <v>4.302966743741251E-2</v>
      </c>
      <c r="U176">
        <f t="shared" si="55"/>
        <v>-2.4560330797849557</v>
      </c>
      <c r="V176">
        <f t="shared" si="56"/>
        <v>117.80485990470014</v>
      </c>
      <c r="W176" s="7">
        <f t="shared" si="57"/>
        <v>0.46783285908318401</v>
      </c>
      <c r="X176" s="7">
        <f t="shared" si="58"/>
        <v>0.14059713712568361</v>
      </c>
      <c r="Y176" s="7">
        <f t="shared" si="59"/>
        <v>0.79506858104068434</v>
      </c>
      <c r="Z176">
        <f t="shared" si="60"/>
        <v>942.4388792376011</v>
      </c>
      <c r="AA176">
        <f>MOD(E176*1440+U176+4*$B$3-60*$B$4,1440)</f>
        <v>766.32068292021506</v>
      </c>
      <c r="AB176">
        <f t="shared" si="61"/>
        <v>11.580170730053766</v>
      </c>
      <c r="AC176">
        <f t="shared" si="44"/>
        <v>24.203028488248613</v>
      </c>
      <c r="AD176">
        <f t="shared" si="62"/>
        <v>65.796971511751394</v>
      </c>
      <c r="AE176">
        <f t="shared" si="63"/>
        <v>7.2523643142450855E-3</v>
      </c>
      <c r="AF176">
        <f t="shared" si="64"/>
        <v>65.804223876065635</v>
      </c>
      <c r="AG176">
        <f t="shared" si="45"/>
        <v>206.70230118521295</v>
      </c>
    </row>
    <row r="177" spans="4:33" x14ac:dyDescent="0.25">
      <c r="D177" s="1">
        <f t="shared" si="65"/>
        <v>44737</v>
      </c>
      <c r="E177" s="7">
        <f t="shared" si="46"/>
        <v>0.5</v>
      </c>
      <c r="F177" s="2">
        <f t="shared" si="47"/>
        <v>2459756</v>
      </c>
      <c r="G177" s="3">
        <f t="shared" si="48"/>
        <v>0.22480492813141684</v>
      </c>
      <c r="H177">
        <f>MOD(280.46646+G177*(36000.76983 + G177*0.0003032),360)</f>
        <v>93.616949631723401</v>
      </c>
      <c r="I177">
        <f>357.52911+G177*(35999.05029 - 0.0001537*G177)</f>
        <v>8450.2930154751339</v>
      </c>
      <c r="J177">
        <f>0.016708634-G177*(0.000042037+0.0000001267*G177)</f>
        <v>1.669917747216584E-2</v>
      </c>
      <c r="K177">
        <f>SIN(RADIANS(I177))*(1.914602-G177*(0.004817+0.000014*G177))+SIN(RADIANS(2*I177))*(0.019993-0.000101*G177)+SIN(RADIANS(3*I177))*0.000289</f>
        <v>0.31614015083412883</v>
      </c>
      <c r="L177">
        <f t="shared" si="49"/>
        <v>93.933089782557531</v>
      </c>
      <c r="M177">
        <f t="shared" si="50"/>
        <v>8450.6091556259671</v>
      </c>
      <c r="N177">
        <f t="shared" si="51"/>
        <v>1.0164688652219762</v>
      </c>
      <c r="O177">
        <f>L177-0.00569-0.00478*SIN(RADIANS(125.04-1934.136*G177))</f>
        <v>93.923725428444016</v>
      </c>
      <c r="P177">
        <f>23+(26+((21.448-G177*(46.815+G177*(0.00059-G177*0.001813))))/60)/60</f>
        <v>23.436367707797245</v>
      </c>
      <c r="Q177">
        <f>P177+0.00256*COS(RADIANS(125.04-1934.136*G177))</f>
        <v>23.438005128635982</v>
      </c>
      <c r="R177">
        <f t="shared" si="52"/>
        <v>94.275327326064257</v>
      </c>
      <c r="S177">
        <f t="shared" si="53"/>
        <v>23.37979549766095</v>
      </c>
      <c r="T177">
        <f t="shared" si="54"/>
        <v>4.3029672963505641E-2</v>
      </c>
      <c r="U177">
        <f t="shared" si="55"/>
        <v>-2.6690164102801841</v>
      </c>
      <c r="V177">
        <f t="shared" si="56"/>
        <v>117.77039351401224</v>
      </c>
      <c r="W177" s="7">
        <f t="shared" si="57"/>
        <v>0.46798076417380569</v>
      </c>
      <c r="X177" s="7">
        <f t="shared" si="58"/>
        <v>0.14084078219043836</v>
      </c>
      <c r="Y177" s="7">
        <f t="shared" si="59"/>
        <v>0.79512074615717299</v>
      </c>
      <c r="Z177">
        <f t="shared" si="60"/>
        <v>942.16314811209793</v>
      </c>
      <c r="AA177">
        <f>MOD(E177*1440+U177+4*$B$3-60*$B$4,1440)</f>
        <v>766.1076995897198</v>
      </c>
      <c r="AB177">
        <f t="shared" si="61"/>
        <v>11.52692489742995</v>
      </c>
      <c r="AC177">
        <f t="shared" si="44"/>
        <v>24.209722785347935</v>
      </c>
      <c r="AD177">
        <f t="shared" si="62"/>
        <v>65.790277214652065</v>
      </c>
      <c r="AE177">
        <f t="shared" si="63"/>
        <v>7.2546293660302012E-3</v>
      </c>
      <c r="AF177">
        <f t="shared" si="64"/>
        <v>65.797531844018096</v>
      </c>
      <c r="AG177">
        <f t="shared" si="45"/>
        <v>206.56958871235665</v>
      </c>
    </row>
    <row r="178" spans="4:33" x14ac:dyDescent="0.25">
      <c r="D178" s="1">
        <f t="shared" si="65"/>
        <v>44738</v>
      </c>
      <c r="E178" s="7">
        <f t="shared" si="46"/>
        <v>0.5</v>
      </c>
      <c r="F178" s="2">
        <f t="shared" si="47"/>
        <v>2459757</v>
      </c>
      <c r="G178" s="3">
        <f t="shared" si="48"/>
        <v>0.22483230663928816</v>
      </c>
      <c r="H178">
        <f>MOD(280.46646+G178*(36000.76983 + G178*0.0003032),360)</f>
        <v>94.602596995620843</v>
      </c>
      <c r="I178">
        <f>357.52911+G178*(35999.05029 - 0.0001537*G178)</f>
        <v>8451.2786157549672</v>
      </c>
      <c r="J178">
        <f>0.016708634-G178*(0.000042037+0.0000001267*G178)</f>
        <v>1.669917631969578E-2</v>
      </c>
      <c r="K178">
        <f>SIN(RADIANS(I178))*(1.914602-G178*(0.004817+0.000014*G178))+SIN(RADIANS(2*I178))*(0.019993-0.000101*G178)+SIN(RADIANS(3*I178))*0.000289</f>
        <v>0.28428755805269923</v>
      </c>
      <c r="L178">
        <f t="shared" si="49"/>
        <v>94.886884553673539</v>
      </c>
      <c r="M178">
        <f t="shared" si="50"/>
        <v>8451.562903313019</v>
      </c>
      <c r="N178">
        <f t="shared" si="51"/>
        <v>1.0165133808847624</v>
      </c>
      <c r="O178">
        <f>L178-0.00569-0.00478*SIN(RADIANS(125.04-1934.136*G178))</f>
        <v>94.877523026805108</v>
      </c>
      <c r="P178">
        <f>23+(26+((21.448-G178*(46.815+G178*(0.00059-G178*0.001813))))/60)/60</f>
        <v>23.436367351762641</v>
      </c>
      <c r="Q178">
        <f>P178+0.00256*COS(RADIANS(125.04-1934.136*G178))</f>
        <v>23.438006590627602</v>
      </c>
      <c r="R178">
        <f t="shared" si="52"/>
        <v>95.313745541477232</v>
      </c>
      <c r="S178">
        <f t="shared" si="53"/>
        <v>23.348087526502734</v>
      </c>
      <c r="T178">
        <f t="shared" si="54"/>
        <v>4.3029678484317553E-2</v>
      </c>
      <c r="U178">
        <f t="shared" si="55"/>
        <v>-2.8798624396483516</v>
      </c>
      <c r="V178">
        <f t="shared" si="56"/>
        <v>117.72645369821643</v>
      </c>
      <c r="W178" s="7">
        <f t="shared" si="57"/>
        <v>0.46812718502753364</v>
      </c>
      <c r="X178" s="7">
        <f t="shared" si="58"/>
        <v>0.14110925808804353</v>
      </c>
      <c r="Y178" s="7">
        <f t="shared" si="59"/>
        <v>0.79514511196702375</v>
      </c>
      <c r="Z178">
        <f t="shared" si="60"/>
        <v>941.81162958573145</v>
      </c>
      <c r="AA178">
        <f>MOD(E178*1440+U178+4*$B$3-60*$B$4,1440)</f>
        <v>765.89685356035159</v>
      </c>
      <c r="AB178">
        <f t="shared" si="61"/>
        <v>11.474213390087897</v>
      </c>
      <c r="AC178">
        <f t="shared" si="44"/>
        <v>24.223126048267844</v>
      </c>
      <c r="AD178">
        <f t="shared" si="62"/>
        <v>65.776873951732156</v>
      </c>
      <c r="AE178">
        <f t="shared" si="63"/>
        <v>7.2591651451107218E-3</v>
      </c>
      <c r="AF178">
        <f t="shared" si="64"/>
        <v>65.784133116877271</v>
      </c>
      <c r="AG178">
        <f t="shared" si="45"/>
        <v>206.4323855261633</v>
      </c>
    </row>
    <row r="179" spans="4:33" x14ac:dyDescent="0.25">
      <c r="D179" s="1">
        <f t="shared" si="65"/>
        <v>44739</v>
      </c>
      <c r="E179" s="7">
        <f t="shared" si="46"/>
        <v>0.5</v>
      </c>
      <c r="F179" s="2">
        <f t="shared" si="47"/>
        <v>2459758</v>
      </c>
      <c r="G179" s="3">
        <f t="shared" si="48"/>
        <v>0.22485968514715948</v>
      </c>
      <c r="H179">
        <f>MOD(280.46646+G179*(36000.76983 + G179*0.0003032),360)</f>
        <v>95.588244359518285</v>
      </c>
      <c r="I179">
        <f>357.52911+G179*(35999.05029 - 0.0001537*G179)</f>
        <v>8452.2642160347987</v>
      </c>
      <c r="J179">
        <f>0.016708634-G179*(0.000042037+0.0000001267*G179)</f>
        <v>1.6699175167225525E-2</v>
      </c>
      <c r="K179">
        <f>SIN(RADIANS(I179))*(1.914602-G179*(0.004817+0.000014*G179))+SIN(RADIANS(2*I179))*(0.019993-0.000101*G179)+SIN(RADIANS(3*I179))*0.000289</f>
        <v>0.252355860558241</v>
      </c>
      <c r="L179">
        <f t="shared" si="49"/>
        <v>95.840600220076524</v>
      </c>
      <c r="M179">
        <f t="shared" si="50"/>
        <v>8452.5165718953576</v>
      </c>
      <c r="N179">
        <f t="shared" si="51"/>
        <v>1.016553166217822</v>
      </c>
      <c r="O179">
        <f>L179-0.00569-0.00478*SIN(RADIANS(125.04-1934.136*G179))</f>
        <v>95.831241523589327</v>
      </c>
      <c r="P179">
        <f>23+(26+((21.448-G179*(46.815+G179*(0.00059-G179*0.001813))))/60)/60</f>
        <v>23.436366995728033</v>
      </c>
      <c r="Q179">
        <f>P179+0.00256*COS(RADIANS(125.04-1934.136*G179))</f>
        <v>23.438008051219015</v>
      </c>
      <c r="R179">
        <f t="shared" si="52"/>
        <v>96.351528210687789</v>
      </c>
      <c r="S179">
        <f t="shared" si="53"/>
        <v>23.309538717300526</v>
      </c>
      <c r="T179">
        <f t="shared" si="54"/>
        <v>4.3029683999842354E-2</v>
      </c>
      <c r="U179">
        <f t="shared" si="55"/>
        <v>-3.0881864672374348</v>
      </c>
      <c r="V179">
        <f t="shared" si="56"/>
        <v>117.67308677563459</v>
      </c>
      <c r="W179" s="7">
        <f t="shared" si="57"/>
        <v>0.46827185449113712</v>
      </c>
      <c r="X179" s="7">
        <f t="shared" si="58"/>
        <v>0.14140216900326325</v>
      </c>
      <c r="Y179" s="7">
        <f t="shared" si="59"/>
        <v>0.79514153997901094</v>
      </c>
      <c r="Z179">
        <f t="shared" si="60"/>
        <v>941.3846942050767</v>
      </c>
      <c r="AA179">
        <f>MOD(E179*1440+U179+4*$B$3-60*$B$4,1440)</f>
        <v>765.68852953276257</v>
      </c>
      <c r="AB179">
        <f t="shared" si="61"/>
        <v>11.422132383190643</v>
      </c>
      <c r="AC179">
        <f t="shared" si="44"/>
        <v>24.243263931463144</v>
      </c>
      <c r="AD179">
        <f t="shared" si="62"/>
        <v>65.756736068536853</v>
      </c>
      <c r="AE179">
        <f t="shared" si="63"/>
        <v>7.2659817649217071E-3</v>
      </c>
      <c r="AF179">
        <f t="shared" si="64"/>
        <v>65.764002050301769</v>
      </c>
      <c r="AG179">
        <f t="shared" si="45"/>
        <v>206.29100333875525</v>
      </c>
    </row>
    <row r="180" spans="4:33" x14ac:dyDescent="0.25">
      <c r="D180" s="1">
        <f t="shared" si="65"/>
        <v>44740</v>
      </c>
      <c r="E180" s="7">
        <f t="shared" si="46"/>
        <v>0.5</v>
      </c>
      <c r="F180" s="2">
        <f t="shared" si="47"/>
        <v>2459759</v>
      </c>
      <c r="G180" s="3">
        <f t="shared" si="48"/>
        <v>0.22488706365503081</v>
      </c>
      <c r="H180">
        <f>MOD(280.46646+G180*(36000.76983 + G180*0.0003032),360)</f>
        <v>96.573891723415727</v>
      </c>
      <c r="I180">
        <f>357.52911+G180*(35999.05029 - 0.0001537*G180)</f>
        <v>8453.249816314632</v>
      </c>
      <c r="J180">
        <f>0.016708634-G180*(0.000042037+0.0000001267*G180)</f>
        <v>1.6699174014755083E-2</v>
      </c>
      <c r="K180">
        <f>SIN(RADIANS(I180))*(1.914602-G180*(0.004817+0.000014*G180))+SIN(RADIANS(2*I180))*(0.019993-0.000101*G180)+SIN(RADIANS(3*I180))*0.000289</f>
        <v>0.22035395420332698</v>
      </c>
      <c r="L180">
        <f t="shared" si="49"/>
        <v>96.79424567761906</v>
      </c>
      <c r="M180">
        <f t="shared" si="50"/>
        <v>8453.4701702688344</v>
      </c>
      <c r="N180">
        <f t="shared" si="51"/>
        <v>1.016588210570559</v>
      </c>
      <c r="O180">
        <f>L180-0.00569-0.00478*SIN(RADIANS(125.04-1934.136*G180))</f>
        <v>96.784889814646803</v>
      </c>
      <c r="P180">
        <f>23+(26+((21.448-G180*(46.815+G180*(0.00059-G180*0.001813))))/60)/60</f>
        <v>23.436366639693428</v>
      </c>
      <c r="Q180">
        <f>P180+0.00256*COS(RADIANS(125.04-1934.136*G180))</f>
        <v>23.43800951040868</v>
      </c>
      <c r="R180">
        <f t="shared" si="52"/>
        <v>97.388579846112734</v>
      </c>
      <c r="S180">
        <f t="shared" si="53"/>
        <v>23.264166925800332</v>
      </c>
      <c r="T180">
        <f t="shared" si="54"/>
        <v>4.3029689510074236E-2</v>
      </c>
      <c r="U180">
        <f t="shared" si="55"/>
        <v>-3.2936075606606754</v>
      </c>
      <c r="V180">
        <f t="shared" si="56"/>
        <v>117.6103479389722</v>
      </c>
      <c r="W180" s="7">
        <f t="shared" si="57"/>
        <v>0.46841450802823659</v>
      </c>
      <c r="X180" s="7">
        <f t="shared" si="58"/>
        <v>0.14171909708664718</v>
      </c>
      <c r="Y180" s="7">
        <f t="shared" si="59"/>
        <v>0.79510991896982608</v>
      </c>
      <c r="Z180">
        <f t="shared" si="60"/>
        <v>940.88278351177757</v>
      </c>
      <c r="AA180">
        <f>MOD(E180*1440+U180+4*$B$3-60*$B$4,1440)</f>
        <v>765.48310843933928</v>
      </c>
      <c r="AB180">
        <f t="shared" si="61"/>
        <v>11.370777109834819</v>
      </c>
      <c r="AC180">
        <f t="shared" si="44"/>
        <v>24.270158924513449</v>
      </c>
      <c r="AD180">
        <f t="shared" si="62"/>
        <v>65.729841075486547</v>
      </c>
      <c r="AE180">
        <f t="shared" si="63"/>
        <v>7.2750890001516584E-3</v>
      </c>
      <c r="AF180">
        <f t="shared" si="64"/>
        <v>65.737116164486693</v>
      </c>
      <c r="AG180">
        <f t="shared" si="45"/>
        <v>206.14576079439695</v>
      </c>
    </row>
    <row r="181" spans="4:33" x14ac:dyDescent="0.25">
      <c r="D181" s="1">
        <f t="shared" si="65"/>
        <v>44741</v>
      </c>
      <c r="E181" s="7">
        <f t="shared" si="46"/>
        <v>0.5</v>
      </c>
      <c r="F181" s="2">
        <f t="shared" si="47"/>
        <v>2459760</v>
      </c>
      <c r="G181" s="3">
        <f t="shared" si="48"/>
        <v>0.22491444216290213</v>
      </c>
      <c r="H181">
        <f>MOD(280.46646+G181*(36000.76983 + G181*0.0003032),360)</f>
        <v>97.559539087314988</v>
      </c>
      <c r="I181">
        <f>357.52911+G181*(35999.05029 - 0.0001537*G181)</f>
        <v>8454.2354165944635</v>
      </c>
      <c r="J181">
        <f>0.016708634-G181*(0.000042037+0.0000001267*G181)</f>
        <v>1.669917286228445E-2</v>
      </c>
      <c r="K181">
        <f>SIN(RADIANS(I181))*(1.914602-G181*(0.004817+0.000014*G181))+SIN(RADIANS(2*I181))*(0.019993-0.000101*G181)+SIN(RADIANS(3*I181))*0.000289</f>
        <v>0.18829075073577256</v>
      </c>
      <c r="L181">
        <f t="shared" si="49"/>
        <v>97.747829838050762</v>
      </c>
      <c r="M181">
        <f t="shared" si="50"/>
        <v>8454.4237073451986</v>
      </c>
      <c r="N181">
        <f t="shared" si="51"/>
        <v>1.0166185045637359</v>
      </c>
      <c r="O181">
        <f>L181-0.00569-0.00478*SIN(RADIANS(125.04-1934.136*G181))</f>
        <v>97.738476811724752</v>
      </c>
      <c r="P181">
        <f>23+(26+((21.448-G181*(46.815+G181*(0.00059-G181*0.001813))))/60)/60</f>
        <v>23.43636628365882</v>
      </c>
      <c r="Q181">
        <f>P181+0.00256*COS(RADIANS(125.04-1934.136*G181))</f>
        <v>23.438010968195034</v>
      </c>
      <c r="R181">
        <f t="shared" si="52"/>
        <v>98.424806122600188</v>
      </c>
      <c r="S181">
        <f t="shared" si="53"/>
        <v>23.211992644845264</v>
      </c>
      <c r="T181">
        <f t="shared" si="54"/>
        <v>4.3029695015007266E-2</v>
      </c>
      <c r="U181">
        <f t="shared" si="55"/>
        <v>-3.4957492024772736</v>
      </c>
      <c r="V181">
        <f t="shared" si="56"/>
        <v>117.53830105871056</v>
      </c>
      <c r="W181" s="7">
        <f t="shared" si="57"/>
        <v>0.46855488416838703</v>
      </c>
      <c r="X181" s="7">
        <f t="shared" si="58"/>
        <v>0.14205960344974661</v>
      </c>
      <c r="Y181" s="7">
        <f t="shared" si="59"/>
        <v>0.79505016488702751</v>
      </c>
      <c r="Z181">
        <f t="shared" si="60"/>
        <v>940.30640846968447</v>
      </c>
      <c r="AA181">
        <f>MOD(E181*1440+U181+4*$B$3-60*$B$4,1440)</f>
        <v>765.28096679752264</v>
      </c>
      <c r="AB181">
        <f t="shared" si="61"/>
        <v>11.320241699380659</v>
      </c>
      <c r="AC181">
        <f t="shared" si="44"/>
        <v>24.303830249396089</v>
      </c>
      <c r="AD181">
        <f t="shared" si="62"/>
        <v>65.696169750603914</v>
      </c>
      <c r="AE181">
        <f t="shared" si="63"/>
        <v>7.2864962628495017E-3</v>
      </c>
      <c r="AF181">
        <f t="shared" si="64"/>
        <v>65.703456246866764</v>
      </c>
      <c r="AG181">
        <f t="shared" si="45"/>
        <v>205.99698230689202</v>
      </c>
    </row>
    <row r="182" spans="4:33" x14ac:dyDescent="0.25">
      <c r="D182" s="1">
        <f t="shared" si="65"/>
        <v>44742</v>
      </c>
      <c r="E182" s="7">
        <f t="shared" si="46"/>
        <v>0.5</v>
      </c>
      <c r="F182" s="2">
        <f t="shared" si="47"/>
        <v>2459761</v>
      </c>
      <c r="G182" s="3">
        <f t="shared" si="48"/>
        <v>0.22494182067077345</v>
      </c>
      <c r="H182">
        <f>MOD(280.46646+G182*(36000.76983 + G182*0.0003032),360)</f>
        <v>98.545186451214249</v>
      </c>
      <c r="I182">
        <f>357.52911+G182*(35999.05029 - 0.0001537*G182)</f>
        <v>8455.2210168742949</v>
      </c>
      <c r="J182">
        <f>0.016708634-G182*(0.000042037+0.0000001267*G182)</f>
        <v>1.6699171709813627E-2</v>
      </c>
      <c r="K182">
        <f>SIN(RADIANS(I182))*(1.914602-G182*(0.004817+0.000014*G182))+SIN(RADIANS(2*I182))*(0.019993-0.000101*G182)+SIN(RADIANS(3*I182))*0.000289</f>
        <v>0.15617517577307602</v>
      </c>
      <c r="L182">
        <f t="shared" si="49"/>
        <v>98.701361626987321</v>
      </c>
      <c r="M182">
        <f t="shared" si="50"/>
        <v>8455.3771920500676</v>
      </c>
      <c r="N182">
        <f t="shared" si="51"/>
        <v>1.0166440400911785</v>
      </c>
      <c r="O182">
        <f>L182-0.00569-0.00478*SIN(RADIANS(125.04-1934.136*G182))</f>
        <v>98.692011440436431</v>
      </c>
      <c r="P182">
        <f>23+(26+((21.448-G182*(46.815+G182*(0.00059-G182*0.001813))))/60)/60</f>
        <v>23.436365927624216</v>
      </c>
      <c r="Q182">
        <f>P182+0.00256*COS(RADIANS(125.04-1934.136*G182))</f>
        <v>23.438012424576542</v>
      </c>
      <c r="R182">
        <f t="shared" si="52"/>
        <v>99.460114038950593</v>
      </c>
      <c r="S182">
        <f t="shared" si="53"/>
        <v>23.153038975921955</v>
      </c>
      <c r="T182">
        <f t="shared" si="54"/>
        <v>4.3029700514635658E-2</v>
      </c>
      <c r="U182">
        <f t="shared" si="55"/>
        <v>-3.6942399255249128</v>
      </c>
      <c r="V182">
        <f t="shared" si="56"/>
        <v>117.45701845758403</v>
      </c>
      <c r="W182" s="7">
        <f t="shared" si="57"/>
        <v>0.46869272494828124</v>
      </c>
      <c r="X182" s="7">
        <f t="shared" si="58"/>
        <v>0.14242322923277004</v>
      </c>
      <c r="Y182" s="7">
        <f t="shared" si="59"/>
        <v>0.79496222066379241</v>
      </c>
      <c r="Z182">
        <f t="shared" si="60"/>
        <v>939.65614766067222</v>
      </c>
      <c r="AA182">
        <f>MOD(E182*1440+U182+4*$B$3-60*$B$4,1440)</f>
        <v>765.08247607447504</v>
      </c>
      <c r="AB182">
        <f t="shared" si="61"/>
        <v>11.27061901861876</v>
      </c>
      <c r="AC182">
        <f t="shared" si="44"/>
        <v>24.344293767328349</v>
      </c>
      <c r="AD182">
        <f t="shared" si="62"/>
        <v>65.655706232671648</v>
      </c>
      <c r="AE182">
        <f t="shared" si="63"/>
        <v>7.3002125815675228E-3</v>
      </c>
      <c r="AF182">
        <f t="shared" si="64"/>
        <v>65.663006445253217</v>
      </c>
      <c r="AG182">
        <f t="shared" si="45"/>
        <v>205.84499686524396</v>
      </c>
    </row>
    <row r="183" spans="4:33" x14ac:dyDescent="0.25">
      <c r="D183" s="1">
        <f t="shared" si="65"/>
        <v>44743</v>
      </c>
      <c r="E183" s="7">
        <f t="shared" si="46"/>
        <v>0.5</v>
      </c>
      <c r="F183" s="2">
        <f t="shared" si="47"/>
        <v>2459762</v>
      </c>
      <c r="G183" s="3">
        <f t="shared" si="48"/>
        <v>0.22496919917864477</v>
      </c>
      <c r="H183">
        <f>MOD(280.46646+G183*(36000.76983 + G183*0.0003032),360)</f>
        <v>99.53083381511351</v>
      </c>
      <c r="I183">
        <f>357.52911+G183*(35999.05029 - 0.0001537*G183)</f>
        <v>8456.2066171541264</v>
      </c>
      <c r="J183">
        <f>0.016708634-G183*(0.000042037+0.0000001267*G183)</f>
        <v>1.6699170557342616E-2</v>
      </c>
      <c r="K183">
        <f>SIN(RADIANS(I183))*(1.914602-G183*(0.004817+0.000014*G183))+SIN(RADIANS(2*I183))*(0.019993-0.000101*G183)+SIN(RADIANS(3*I183))*0.000289</f>
        <v>0.1240161667769786</v>
      </c>
      <c r="L183">
        <f t="shared" si="49"/>
        <v>99.654849981890493</v>
      </c>
      <c r="M183">
        <f t="shared" si="50"/>
        <v>8456.3306333209039</v>
      </c>
      <c r="N183">
        <f t="shared" si="51"/>
        <v>1.0166648103212499</v>
      </c>
      <c r="O183">
        <f>L183-0.00569-0.00478*SIN(RADIANS(125.04-1934.136*G183))</f>
        <v>99.645502638241169</v>
      </c>
      <c r="P183">
        <f>23+(26+((21.448-G183*(46.815+G183*(0.00059-G183*0.001813))))/60)/60</f>
        <v>23.436365571589612</v>
      </c>
      <c r="Q183">
        <f>P183+0.00256*COS(RADIANS(125.04-1934.136*G183))</f>
        <v>23.438013879551647</v>
      </c>
      <c r="R183">
        <f t="shared" si="52"/>
        <v>100.49441207538493</v>
      </c>
      <c r="S183">
        <f t="shared" si="53"/>
        <v>23.087331597441754</v>
      </c>
      <c r="T183">
        <f t="shared" si="54"/>
        <v>4.302970600895354E-2</v>
      </c>
      <c r="U183">
        <f t="shared" si="55"/>
        <v>-3.8887139352688482</v>
      </c>
      <c r="V183">
        <f t="shared" si="56"/>
        <v>117.36658065777084</v>
      </c>
      <c r="W183" s="7">
        <f t="shared" si="57"/>
        <v>0.46882777634393669</v>
      </c>
      <c r="X183" s="7">
        <f t="shared" si="58"/>
        <v>0.14280949673901769</v>
      </c>
      <c r="Y183" s="7">
        <f t="shared" si="59"/>
        <v>0.79484605594885571</v>
      </c>
      <c r="Z183">
        <f t="shared" si="60"/>
        <v>938.93264526216672</v>
      </c>
      <c r="AA183">
        <f>MOD(E183*1440+U183+4*$B$3-60*$B$4,1440)</f>
        <v>764.88800206473115</v>
      </c>
      <c r="AB183">
        <f t="shared" si="61"/>
        <v>11.222000516182788</v>
      </c>
      <c r="AC183">
        <f t="shared" si="44"/>
        <v>24.391561895797601</v>
      </c>
      <c r="AD183">
        <f t="shared" si="62"/>
        <v>65.608438104202406</v>
      </c>
      <c r="AE183">
        <f t="shared" si="63"/>
        <v>7.3162465837019403E-3</v>
      </c>
      <c r="AF183">
        <f t="shared" si="64"/>
        <v>65.615754350786105</v>
      </c>
      <c r="AG183">
        <f t="shared" si="45"/>
        <v>205.69013681624602</v>
      </c>
    </row>
    <row r="184" spans="4:33" x14ac:dyDescent="0.25">
      <c r="D184" s="1">
        <f t="shared" si="65"/>
        <v>44744</v>
      </c>
      <c r="E184" s="7">
        <f t="shared" si="46"/>
        <v>0.5</v>
      </c>
      <c r="F184" s="2">
        <f t="shared" si="47"/>
        <v>2459763</v>
      </c>
      <c r="G184" s="3">
        <f t="shared" si="48"/>
        <v>0.2249965776865161</v>
      </c>
      <c r="H184">
        <f>MOD(280.46646+G184*(36000.76983 + G184*0.0003032),360)</f>
        <v>100.51648117901277</v>
      </c>
      <c r="I184">
        <f>357.52911+G184*(35999.05029 - 0.0001537*G184)</f>
        <v>8457.1922174339597</v>
      </c>
      <c r="J184">
        <f>0.016708634-G184*(0.000042037+0.0000001267*G184)</f>
        <v>1.6699169404871414E-2</v>
      </c>
      <c r="K184">
        <f>SIN(RADIANS(I184))*(1.914602-G184*(0.004817+0.000014*G184))+SIN(RADIANS(2*I184))*(0.019993-0.000101*G184)+SIN(RADIANS(3*I184))*0.000289</f>
        <v>9.1822671027721695E-2</v>
      </c>
      <c r="L184">
        <f t="shared" si="49"/>
        <v>100.6083038500405</v>
      </c>
      <c r="M184">
        <f t="shared" si="50"/>
        <v>8457.2840401049871</v>
      </c>
      <c r="N184">
        <f t="shared" si="51"/>
        <v>1.0166808096980913</v>
      </c>
      <c r="O184">
        <f>L184-0.00569-0.00478*SIN(RADIANS(125.04-1934.136*G184))</f>
        <v>100.59895935241677</v>
      </c>
      <c r="P184">
        <f>23+(26+((21.448-G184*(46.815+G184*(0.00059-G184*0.001813))))/60)/60</f>
        <v>23.436365215555007</v>
      </c>
      <c r="Q184">
        <f>P184+0.00256*COS(RADIANS(125.04-1934.136*G184))</f>
        <v>23.438015333118805</v>
      </c>
      <c r="R184">
        <f t="shared" si="52"/>
        <v>101.52761034650003</v>
      </c>
      <c r="S184">
        <f t="shared" si="53"/>
        <v>23.014898729875192</v>
      </c>
      <c r="T184">
        <f t="shared" si="54"/>
        <v>4.3029711497955071E-2</v>
      </c>
      <c r="U184">
        <f t="shared" si="55"/>
        <v>-4.0788117175672944</v>
      </c>
      <c r="V184">
        <f t="shared" si="56"/>
        <v>117.26707610260101</v>
      </c>
      <c r="W184" s="7">
        <f t="shared" si="57"/>
        <v>0.46895978869275512</v>
      </c>
      <c r="X184" s="7">
        <f t="shared" si="58"/>
        <v>0.14321791062997452</v>
      </c>
      <c r="Y184" s="7">
        <f t="shared" si="59"/>
        <v>0.79470166675553566</v>
      </c>
      <c r="Z184">
        <f t="shared" si="60"/>
        <v>938.13660882080808</v>
      </c>
      <c r="AA184">
        <f>MOD(E184*1440+U184+4*$B$3-60*$B$4,1440)</f>
        <v>764.69790428243266</v>
      </c>
      <c r="AB184">
        <f t="shared" si="61"/>
        <v>11.174476070608165</v>
      </c>
      <c r="AC184">
        <f t="shared" si="44"/>
        <v>24.445643536305642</v>
      </c>
      <c r="AD184">
        <f t="shared" si="62"/>
        <v>65.554356463694361</v>
      </c>
      <c r="AE184">
        <f t="shared" si="63"/>
        <v>7.3346064811669418E-3</v>
      </c>
      <c r="AF184">
        <f t="shared" si="64"/>
        <v>65.561691070175527</v>
      </c>
      <c r="AG184">
        <f t="shared" si="45"/>
        <v>205.53273663295681</v>
      </c>
    </row>
    <row r="185" spans="4:33" x14ac:dyDescent="0.25">
      <c r="D185" s="1">
        <f t="shared" si="65"/>
        <v>44745</v>
      </c>
      <c r="E185" s="7">
        <f t="shared" si="46"/>
        <v>0.5</v>
      </c>
      <c r="F185" s="2">
        <f t="shared" si="47"/>
        <v>2459764</v>
      </c>
      <c r="G185" s="3">
        <f t="shared" si="48"/>
        <v>0.22502395619438739</v>
      </c>
      <c r="H185">
        <f>MOD(280.46646+G185*(36000.76983 + G185*0.0003032),360)</f>
        <v>101.50212854291203</v>
      </c>
      <c r="I185">
        <f>357.52911+G185*(35999.05029 - 0.0001537*G185)</f>
        <v>8458.1778177137876</v>
      </c>
      <c r="J185">
        <f>0.016708634-G185*(0.000042037+0.0000001267*G185)</f>
        <v>1.6699168252400021E-2</v>
      </c>
      <c r="K185">
        <f>SIN(RADIANS(I185))*(1.914602-G185*(0.004817+0.000014*G185))+SIN(RADIANS(2*I185))*(0.019993-0.000101*G185)+SIN(RADIANS(3*I185))*0.000289</f>
        <v>5.960364359922396E-2</v>
      </c>
      <c r="L185">
        <f t="shared" si="49"/>
        <v>101.56173218651125</v>
      </c>
      <c r="M185">
        <f t="shared" si="50"/>
        <v>8458.2374213573876</v>
      </c>
      <c r="N185">
        <f t="shared" si="51"/>
        <v>1.0166920339426286</v>
      </c>
      <c r="O185">
        <f>L185-0.00569-0.00478*SIN(RADIANS(125.04-1934.136*G185))</f>
        <v>101.5523905380347</v>
      </c>
      <c r="P185">
        <f>23+(26+((21.448-G185*(46.815+G185*(0.00059-G185*0.001813))))/60)/60</f>
        <v>23.436364859520403</v>
      </c>
      <c r="Q185">
        <f>P185+0.00256*COS(RADIANS(125.04-1934.136*G185))</f>
        <v>23.438016785276471</v>
      </c>
      <c r="R185">
        <f t="shared" si="52"/>
        <v>102.55962074930679</v>
      </c>
      <c r="S185">
        <f t="shared" si="53"/>
        <v>22.935771097867814</v>
      </c>
      <c r="T185">
        <f t="shared" si="54"/>
        <v>4.3029716981634394E-2</v>
      </c>
      <c r="U185">
        <f t="shared" si="55"/>
        <v>-4.2641806303253755</v>
      </c>
      <c r="V185">
        <f t="shared" si="56"/>
        <v>117.15860085473308</v>
      </c>
      <c r="W185" s="7">
        <f t="shared" si="57"/>
        <v>0.4690885171043927</v>
      </c>
      <c r="X185" s="7">
        <f t="shared" si="58"/>
        <v>0.14364795917457857</v>
      </c>
      <c r="Y185" s="7">
        <f t="shared" si="59"/>
        <v>0.79452907503420678</v>
      </c>
      <c r="Z185">
        <f t="shared" si="60"/>
        <v>937.26880683786464</v>
      </c>
      <c r="AA185">
        <f>MOD(E185*1440+U185+4*$B$3-60*$B$4,1440)</f>
        <v>764.51253536967454</v>
      </c>
      <c r="AB185">
        <f t="shared" si="61"/>
        <v>11.128133842418634</v>
      </c>
      <c r="AC185">
        <f t="shared" si="44"/>
        <v>24.506544013254516</v>
      </c>
      <c r="AD185">
        <f t="shared" si="62"/>
        <v>65.493455986745488</v>
      </c>
      <c r="AE185">
        <f t="shared" si="63"/>
        <v>7.3553000595095964E-3</v>
      </c>
      <c r="AF185">
        <f t="shared" si="64"/>
        <v>65.500811286805003</v>
      </c>
      <c r="AG185">
        <f t="shared" si="45"/>
        <v>205.37313167816168</v>
      </c>
    </row>
    <row r="186" spans="4:33" x14ac:dyDescent="0.25">
      <c r="D186" s="1">
        <f t="shared" si="65"/>
        <v>44746</v>
      </c>
      <c r="E186" s="7">
        <f t="shared" si="46"/>
        <v>0.5</v>
      </c>
      <c r="F186" s="2">
        <f t="shared" si="47"/>
        <v>2459765</v>
      </c>
      <c r="G186" s="3">
        <f t="shared" si="48"/>
        <v>0.22505133470225872</v>
      </c>
      <c r="H186">
        <f>MOD(280.46646+G186*(36000.76983 + G186*0.0003032),360)</f>
        <v>102.48777590681311</v>
      </c>
      <c r="I186">
        <f>357.52911+G186*(35999.05029 - 0.0001537*G186)</f>
        <v>8459.1634179936209</v>
      </c>
      <c r="J186">
        <f>0.016708634-G186*(0.000042037+0.0000001267*G186)</f>
        <v>1.6699167099928438E-2</v>
      </c>
      <c r="K186">
        <f>SIN(RADIANS(I186))*(1.914602-G186*(0.004817+0.000014*G186))+SIN(RADIANS(2*I186))*(0.019993-0.000101*G186)+SIN(RADIANS(3*I186))*0.000289</f>
        <v>2.7368045332678091E-2</v>
      </c>
      <c r="L186">
        <f t="shared" si="49"/>
        <v>102.51514395214579</v>
      </c>
      <c r="M186">
        <f t="shared" si="50"/>
        <v>8459.1907860389529</v>
      </c>
      <c r="N186">
        <f t="shared" si="51"/>
        <v>1.0166984800533492</v>
      </c>
      <c r="O186">
        <f>L186-0.00569-0.00478*SIN(RADIANS(125.04-1934.136*G186))</f>
        <v>102.50580515593558</v>
      </c>
      <c r="P186">
        <f>23+(26+((21.448-G186*(46.815+G186*(0.00059-G186*0.001813))))/60)/60</f>
        <v>23.436364503485798</v>
      </c>
      <c r="Q186">
        <f>P186+0.00256*COS(RADIANS(125.04-1934.136*G186))</f>
        <v>23.438018236023094</v>
      </c>
      <c r="R186">
        <f t="shared" si="52"/>
        <v>103.59035710596308</v>
      </c>
      <c r="S186">
        <f t="shared" si="53"/>
        <v>22.849981889475959</v>
      </c>
      <c r="T186">
        <f t="shared" si="54"/>
        <v>4.3029722459985695E-2</v>
      </c>
      <c r="U186">
        <f t="shared" si="55"/>
        <v>-4.4444754775525421</v>
      </c>
      <c r="V186">
        <f t="shared" si="56"/>
        <v>117.04125827287865</v>
      </c>
      <c r="W186" s="7">
        <f t="shared" si="57"/>
        <v>0.46921372185941146</v>
      </c>
      <c r="X186" s="7">
        <f t="shared" si="58"/>
        <v>0.14409911554585966</v>
      </c>
      <c r="Y186" s="7">
        <f t="shared" si="59"/>
        <v>0.79432832817296328</v>
      </c>
      <c r="Z186">
        <f t="shared" si="60"/>
        <v>936.3300661830292</v>
      </c>
      <c r="AA186">
        <f>MOD(E186*1440+U186+4*$B$3-60*$B$4,1440)</f>
        <v>764.33224052244748</v>
      </c>
      <c r="AB186">
        <f t="shared" si="61"/>
        <v>11.083060130611869</v>
      </c>
      <c r="AC186">
        <f t="shared" si="44"/>
        <v>24.574265024300779</v>
      </c>
      <c r="AD186">
        <f t="shared" si="62"/>
        <v>65.425734975699214</v>
      </c>
      <c r="AE186">
        <f t="shared" si="63"/>
        <v>7.3783346705454519E-3</v>
      </c>
      <c r="AF186">
        <f t="shared" si="64"/>
        <v>65.433113310369762</v>
      </c>
      <c r="AG186">
        <f t="shared" si="45"/>
        <v>205.21165697197463</v>
      </c>
    </row>
    <row r="187" spans="4:33" x14ac:dyDescent="0.25">
      <c r="D187" s="1">
        <f t="shared" si="65"/>
        <v>44747</v>
      </c>
      <c r="E187" s="7">
        <f t="shared" si="46"/>
        <v>0.5</v>
      </c>
      <c r="F187" s="2">
        <f t="shared" si="47"/>
        <v>2459766</v>
      </c>
      <c r="G187" s="3">
        <f t="shared" si="48"/>
        <v>0.22507871321013004</v>
      </c>
      <c r="H187">
        <f>MOD(280.46646+G187*(36000.76983 + G187*0.0003032),360)</f>
        <v>103.47342327071419</v>
      </c>
      <c r="I187">
        <f>357.52911+G187*(35999.05029 - 0.0001537*G187)</f>
        <v>8460.1490182734506</v>
      </c>
      <c r="J187">
        <f>0.016708634-G187*(0.000042037+0.0000001267*G187)</f>
        <v>1.6699165947456667E-2</v>
      </c>
      <c r="K187">
        <f>SIN(RADIANS(I187))*(1.914602-G187*(0.004817+0.000014*G187))+SIN(RADIANS(2*I187))*(0.019993-0.000101*G187)+SIN(RADIANS(3*I187))*0.000289</f>
        <v>-4.875159187924547E-3</v>
      </c>
      <c r="L187">
        <f t="shared" si="49"/>
        <v>103.46854811152627</v>
      </c>
      <c r="M187">
        <f t="shared" si="50"/>
        <v>8460.144143114263</v>
      </c>
      <c r="N187">
        <f t="shared" si="51"/>
        <v>1.0167001463068452</v>
      </c>
      <c r="O187">
        <f>L187-0.00569-0.00478*SIN(RADIANS(125.04-1934.136*G187))</f>
        <v>103.45921217069912</v>
      </c>
      <c r="P187">
        <f>23+(26+((21.448-G187*(46.815+G187*(0.00059-G187*0.001813))))/60)/60</f>
        <v>23.436364147451194</v>
      </c>
      <c r="Q187">
        <f>P187+0.00256*COS(RADIANS(125.04-1934.136*G187))</f>
        <v>23.438019685357141</v>
      </c>
      <c r="R187">
        <f t="shared" si="52"/>
        <v>104.6197353008378</v>
      </c>
      <c r="S187">
        <f t="shared" si="53"/>
        <v>22.757566712671387</v>
      </c>
      <c r="T187">
        <f t="shared" si="54"/>
        <v>4.3029727933003158E-2</v>
      </c>
      <c r="U187">
        <f t="shared" si="55"/>
        <v>-4.6193590644291858</v>
      </c>
      <c r="V187">
        <f t="shared" si="56"/>
        <v>116.91515866925832</v>
      </c>
      <c r="W187" s="7">
        <f t="shared" si="57"/>
        <v>0.46933516879474252</v>
      </c>
      <c r="X187" s="7">
        <f t="shared" si="58"/>
        <v>0.14457083915791386</v>
      </c>
      <c r="Y187" s="7">
        <f t="shared" si="59"/>
        <v>0.79409949843157124</v>
      </c>
      <c r="Z187">
        <f t="shared" si="60"/>
        <v>935.32126935406654</v>
      </c>
      <c r="AA187">
        <f>MOD(E187*1440+U187+4*$B$3-60*$B$4,1440)</f>
        <v>764.15735693557076</v>
      </c>
      <c r="AB187">
        <f t="shared" si="61"/>
        <v>11.03933923389269</v>
      </c>
      <c r="AC187">
        <f t="shared" si="44"/>
        <v>24.648804602395526</v>
      </c>
      <c r="AD187">
        <f t="shared" si="62"/>
        <v>65.351195397604471</v>
      </c>
      <c r="AE187">
        <f t="shared" si="63"/>
        <v>7.4037172285632289E-3</v>
      </c>
      <c r="AF187">
        <f t="shared" si="64"/>
        <v>65.358599114833041</v>
      </c>
      <c r="AG187">
        <f t="shared" si="45"/>
        <v>205.04864597263696</v>
      </c>
    </row>
    <row r="188" spans="4:33" x14ac:dyDescent="0.25">
      <c r="D188" s="1">
        <f t="shared" si="65"/>
        <v>44748</v>
      </c>
      <c r="E188" s="7">
        <f t="shared" si="46"/>
        <v>0.5</v>
      </c>
      <c r="F188" s="2">
        <f t="shared" si="47"/>
        <v>2459767</v>
      </c>
      <c r="G188" s="3">
        <f t="shared" si="48"/>
        <v>0.22510609171800136</v>
      </c>
      <c r="H188">
        <f>MOD(280.46646+G188*(36000.76983 + G188*0.0003032),360)</f>
        <v>104.45907063461345</v>
      </c>
      <c r="I188">
        <f>357.52911+G188*(35999.05029 - 0.0001537*G188)</f>
        <v>8461.1346185532802</v>
      </c>
      <c r="J188">
        <f>0.016708634-G188*(0.000042037+0.0000001267*G188)</f>
        <v>1.6699164794984706E-2</v>
      </c>
      <c r="K188">
        <f>SIN(RADIANS(I188))*(1.914602-G188*(0.004817+0.000014*G188))+SIN(RADIANS(2*I188))*(0.019993-0.000101*G188)+SIN(RADIANS(3*I188))*0.000289</f>
        <v>-3.7117003661857668E-2</v>
      </c>
      <c r="L188">
        <f t="shared" si="49"/>
        <v>104.42195363095159</v>
      </c>
      <c r="M188">
        <f t="shared" si="50"/>
        <v>8461.0975015496188</v>
      </c>
      <c r="N188">
        <f t="shared" si="51"/>
        <v>1.0166970322581255</v>
      </c>
      <c r="O188">
        <f>L188-0.00569-0.00478*SIN(RADIANS(125.04-1934.136*G188))</f>
        <v>104.41262054862177</v>
      </c>
      <c r="P188">
        <f>23+(26+((21.448-G188*(46.815+G188*(0.00059-G188*0.001813))))/60)/60</f>
        <v>23.436363791416589</v>
      </c>
      <c r="Q188">
        <f>P188+0.00256*COS(RADIANS(125.04-1934.136*G188))</f>
        <v>23.438021133277061</v>
      </c>
      <c r="R188">
        <f t="shared" si="52"/>
        <v>105.64767341159545</v>
      </c>
      <c r="S188">
        <f t="shared" si="53"/>
        <v>22.65856354926985</v>
      </c>
      <c r="T188">
        <f t="shared" si="54"/>
        <v>4.3029733400680927E-2</v>
      </c>
      <c r="U188">
        <f t="shared" si="55"/>
        <v>-4.788502732039122</v>
      </c>
      <c r="V188">
        <f t="shared" si="56"/>
        <v>116.78041895004829</v>
      </c>
      <c r="W188" s="7">
        <f t="shared" si="57"/>
        <v>0.46945262967502716</v>
      </c>
      <c r="X188" s="7">
        <f t="shared" si="58"/>
        <v>0.14506257703600414</v>
      </c>
      <c r="Y188" s="7">
        <f t="shared" si="59"/>
        <v>0.7938426823140502</v>
      </c>
      <c r="Z188">
        <f t="shared" si="60"/>
        <v>934.24335160038629</v>
      </c>
      <c r="AA188">
        <f>MOD(E188*1440+U188+4*$B$3-60*$B$4,1440)</f>
        <v>763.98821326796087</v>
      </c>
      <c r="AB188">
        <f t="shared" si="61"/>
        <v>10.997053316990218</v>
      </c>
      <c r="AC188">
        <f t="shared" si="44"/>
        <v>24.730157089624097</v>
      </c>
      <c r="AD188">
        <f t="shared" si="62"/>
        <v>65.2698429103759</v>
      </c>
      <c r="AE188">
        <f t="shared" si="63"/>
        <v>7.4314542101185247E-3</v>
      </c>
      <c r="AF188">
        <f t="shared" si="64"/>
        <v>65.27727436458602</v>
      </c>
      <c r="AG188">
        <f t="shared" si="45"/>
        <v>204.88442937937208</v>
      </c>
    </row>
    <row r="189" spans="4:33" x14ac:dyDescent="0.25">
      <c r="D189" s="1">
        <f t="shared" si="65"/>
        <v>44749</v>
      </c>
      <c r="E189" s="7">
        <f t="shared" si="46"/>
        <v>0.5</v>
      </c>
      <c r="F189" s="2">
        <f t="shared" si="47"/>
        <v>2459768</v>
      </c>
      <c r="G189" s="3">
        <f t="shared" si="48"/>
        <v>0.22513347022587268</v>
      </c>
      <c r="H189">
        <f>MOD(280.46646+G189*(36000.76983 + G189*0.0003032),360)</f>
        <v>105.44471799851635</v>
      </c>
      <c r="I189">
        <f>357.52911+G189*(35999.05029 - 0.0001537*G189)</f>
        <v>8462.1202188331117</v>
      </c>
      <c r="J189">
        <f>0.016708634-G189*(0.000042037+0.0000001267*G189)</f>
        <v>1.6699163642512553E-2</v>
      </c>
      <c r="K189">
        <f>SIN(RADIANS(I189))*(1.914602-G189*(0.004817+0.000014*G189))+SIN(RADIANS(2*I189))*(0.019993-0.000101*G189)+SIN(RADIANS(3*I189))*0.000289</f>
        <v>-6.9348522096814344E-2</v>
      </c>
      <c r="L189">
        <f t="shared" si="49"/>
        <v>105.37536947641954</v>
      </c>
      <c r="M189">
        <f t="shared" si="50"/>
        <v>8462.0508703110154</v>
      </c>
      <c r="N189">
        <f t="shared" si="51"/>
        <v>1.016689138740696</v>
      </c>
      <c r="O189">
        <f>L189-0.00569-0.00478*SIN(RADIANS(125.04-1934.136*G189))</f>
        <v>105.36603925569889</v>
      </c>
      <c r="P189">
        <f>23+(26+((21.448-G189*(46.815+G189*(0.00059-G189*0.001813))))/60)/60</f>
        <v>23.436363435381988</v>
      </c>
      <c r="Q189">
        <f>P189+0.00256*COS(RADIANS(125.04-1934.136*G189))</f>
        <v>23.438022579781318</v>
      </c>
      <c r="R189">
        <f t="shared" si="52"/>
        <v>106.67409183400528</v>
      </c>
      <c r="S189">
        <f t="shared" si="53"/>
        <v>22.55301270644788</v>
      </c>
      <c r="T189">
        <f t="shared" si="54"/>
        <v>4.3029738863013207E-2</v>
      </c>
      <c r="U189">
        <f t="shared" si="55"/>
        <v>-4.9515868705215356</v>
      </c>
      <c r="V189">
        <f t="shared" si="56"/>
        <v>116.63716224113401</v>
      </c>
      <c r="W189" s="7">
        <f t="shared" si="57"/>
        <v>0.4695658825489733</v>
      </c>
      <c r="X189" s="7">
        <f t="shared" si="58"/>
        <v>0.14557376521248994</v>
      </c>
      <c r="Y189" s="7">
        <f t="shared" si="59"/>
        <v>0.79355799988545672</v>
      </c>
      <c r="Z189">
        <f t="shared" si="60"/>
        <v>933.09729792907206</v>
      </c>
      <c r="AA189">
        <f>MOD(E189*1440+U189+4*$B$3-60*$B$4,1440)</f>
        <v>763.82512912947846</v>
      </c>
      <c r="AB189">
        <f t="shared" si="61"/>
        <v>10.956282282369614</v>
      </c>
      <c r="AC189">
        <f t="shared" si="44"/>
        <v>24.818313122848483</v>
      </c>
      <c r="AD189">
        <f t="shared" si="62"/>
        <v>65.18168687715152</v>
      </c>
      <c r="AE189">
        <f t="shared" si="63"/>
        <v>7.4615516574050864E-3</v>
      </c>
      <c r="AF189">
        <f t="shared" si="64"/>
        <v>65.18914842880892</v>
      </c>
      <c r="AG189">
        <f t="shared" si="45"/>
        <v>204.71933396582924</v>
      </c>
    </row>
    <row r="190" spans="4:33" x14ac:dyDescent="0.25">
      <c r="D190" s="1">
        <f t="shared" si="65"/>
        <v>44750</v>
      </c>
      <c r="E190" s="7">
        <f t="shared" si="46"/>
        <v>0.5</v>
      </c>
      <c r="F190" s="2">
        <f t="shared" si="47"/>
        <v>2459769</v>
      </c>
      <c r="G190" s="3">
        <f t="shared" si="48"/>
        <v>0.22516084873374401</v>
      </c>
      <c r="H190">
        <f>MOD(280.46646+G190*(36000.76983 + G190*0.0003032),360)</f>
        <v>106.43036536241743</v>
      </c>
      <c r="I190">
        <f>357.52911+G190*(35999.05029 - 0.0001537*G190)</f>
        <v>8463.1058191129414</v>
      </c>
      <c r="J190">
        <f>0.016708634-G190*(0.000042037+0.0000001267*G190)</f>
        <v>1.669916249004021E-2</v>
      </c>
      <c r="K190">
        <f>SIN(RADIANS(I190))*(1.914602-G190*(0.004817+0.000014*G190))+SIN(RADIANS(2*I190))*(0.019993-0.000101*G190)+SIN(RADIANS(3*I190))*0.000289</f>
        <v>-0.10156075083438076</v>
      </c>
      <c r="L190">
        <f t="shared" si="49"/>
        <v>106.32880461158305</v>
      </c>
      <c r="M190">
        <f t="shared" si="50"/>
        <v>8463.0042583621071</v>
      </c>
      <c r="N190">
        <f t="shared" si="51"/>
        <v>1.0166764678664093</v>
      </c>
      <c r="O190">
        <f>L190-0.00569-0.00478*SIN(RADIANS(125.04-1934.136*G190))</f>
        <v>106.31947725558099</v>
      </c>
      <c r="P190">
        <f>23+(26+((21.448-G190*(46.815+G190*(0.00059-G190*0.001813))))/60)/60</f>
        <v>23.436363079347384</v>
      </c>
      <c r="Q190">
        <f>P190+0.00256*COS(RADIANS(125.04-1934.136*G190))</f>
        <v>23.438024024868373</v>
      </c>
      <c r="R190">
        <f t="shared" si="52"/>
        <v>107.69891340018349</v>
      </c>
      <c r="S190">
        <f t="shared" si="53"/>
        <v>22.440956766021518</v>
      </c>
      <c r="T190">
        <f t="shared" si="54"/>
        <v>4.3029744319994186E-2</v>
      </c>
      <c r="U190">
        <f t="shared" si="55"/>
        <v>-5.1083014094558283</v>
      </c>
      <c r="V190">
        <f t="shared" si="56"/>
        <v>116.48551750152117</v>
      </c>
      <c r="W190" s="7">
        <f t="shared" si="57"/>
        <v>0.46967471208989992</v>
      </c>
      <c r="X190" s="7">
        <f t="shared" si="58"/>
        <v>0.14610383014123002</v>
      </c>
      <c r="Y190" s="7">
        <f t="shared" si="59"/>
        <v>0.79324559403856987</v>
      </c>
      <c r="Z190">
        <f t="shared" si="60"/>
        <v>931.88414001216938</v>
      </c>
      <c r="AA190">
        <f>MOD(E190*1440+U190+4*$B$3-60*$B$4,1440)</f>
        <v>763.6684145905441</v>
      </c>
      <c r="AB190">
        <f t="shared" si="61"/>
        <v>10.917103647636026</v>
      </c>
      <c r="AC190">
        <f t="shared" si="44"/>
        <v>24.913259631049186</v>
      </c>
      <c r="AD190">
        <f t="shared" si="62"/>
        <v>65.086740368950814</v>
      </c>
      <c r="AE190">
        <f t="shared" si="63"/>
        <v>7.4940151851625178E-3</v>
      </c>
      <c r="AF190">
        <f t="shared" si="64"/>
        <v>65.094234384135973</v>
      </c>
      <c r="AG190">
        <f t="shared" si="45"/>
        <v>204.55368145223068</v>
      </c>
    </row>
    <row r="191" spans="4:33" x14ac:dyDescent="0.25">
      <c r="D191" s="1">
        <f t="shared" si="65"/>
        <v>44751</v>
      </c>
      <c r="E191" s="7">
        <f t="shared" si="46"/>
        <v>0.5</v>
      </c>
      <c r="F191" s="2">
        <f t="shared" si="47"/>
        <v>2459770</v>
      </c>
      <c r="G191" s="3">
        <f t="shared" si="48"/>
        <v>0.22518822724161533</v>
      </c>
      <c r="H191">
        <f>MOD(280.46646+G191*(36000.76983 + G191*0.0003032),360)</f>
        <v>107.41601272632033</v>
      </c>
      <c r="I191">
        <f>357.52911+G191*(35999.05029 - 0.0001537*G191)</f>
        <v>8464.0914193927711</v>
      </c>
      <c r="J191">
        <f>0.016708634-G191*(0.000042037+0.0000001267*G191)</f>
        <v>1.6699161337567679E-2</v>
      </c>
      <c r="K191">
        <f>SIN(RADIANS(I191))*(1.914602-G191*(0.004817+0.000014*G191))+SIN(RADIANS(2*I191))*(0.019993-0.000101*G191)+SIN(RADIANS(3*I191))*0.000289</f>
        <v>-0.13374473057540909</v>
      </c>
      <c r="L191">
        <f t="shared" si="49"/>
        <v>107.28226799574492</v>
      </c>
      <c r="M191">
        <f t="shared" si="50"/>
        <v>8463.9576746621951</v>
      </c>
      <c r="N191">
        <f t="shared" si="51"/>
        <v>1.0166590230250807</v>
      </c>
      <c r="O191">
        <f>L191-0.00569-0.00478*SIN(RADIANS(125.04-1934.136*G191))</f>
        <v>107.27294350756839</v>
      </c>
      <c r="P191">
        <f>23+(26+((21.448-G191*(46.815+G191*(0.00059-G191*0.001813))))/60)/60</f>
        <v>23.436362723312783</v>
      </c>
      <c r="Q191">
        <f>P191+0.00256*COS(RADIANS(125.04-1934.136*G191))</f>
        <v>23.438025468536683</v>
      </c>
      <c r="R191">
        <f t="shared" si="52"/>
        <v>108.72206349011299</v>
      </c>
      <c r="S191">
        <f t="shared" si="53"/>
        <v>22.322440531656074</v>
      </c>
      <c r="T191">
        <f t="shared" si="54"/>
        <v>4.3029749771618026E-2</v>
      </c>
      <c r="U191">
        <f t="shared" si="55"/>
        <v>-5.2583462844158024</v>
      </c>
      <c r="V191">
        <f t="shared" si="56"/>
        <v>116.32561912674799</v>
      </c>
      <c r="W191" s="7">
        <f t="shared" si="57"/>
        <v>0.4697789099197332</v>
      </c>
      <c r="X191" s="7">
        <f t="shared" si="58"/>
        <v>0.14665219012321098</v>
      </c>
      <c r="Y191" s="7">
        <f t="shared" si="59"/>
        <v>0.79290562971625544</v>
      </c>
      <c r="Z191">
        <f t="shared" si="60"/>
        <v>930.60495301398396</v>
      </c>
      <c r="AA191">
        <f>MOD(E191*1440+U191+4*$B$3-60*$B$4,1440)</f>
        <v>763.51836971558419</v>
      </c>
      <c r="AB191">
        <f t="shared" si="61"/>
        <v>10.879592428896046</v>
      </c>
      <c r="AC191">
        <f t="shared" si="44"/>
        <v>25.014979844167421</v>
      </c>
      <c r="AD191">
        <f t="shared" si="62"/>
        <v>64.985020155832586</v>
      </c>
      <c r="AE191">
        <f t="shared" si="63"/>
        <v>7.5288499910529209E-3</v>
      </c>
      <c r="AF191">
        <f t="shared" si="64"/>
        <v>64.992549005823633</v>
      </c>
      <c r="AG191">
        <f t="shared" si="45"/>
        <v>204.38778742378199</v>
      </c>
    </row>
    <row r="192" spans="4:33" x14ac:dyDescent="0.25">
      <c r="D192" s="1">
        <f t="shared" si="65"/>
        <v>44752</v>
      </c>
      <c r="E192" s="7">
        <f t="shared" si="46"/>
        <v>0.5</v>
      </c>
      <c r="F192" s="2">
        <f t="shared" si="47"/>
        <v>2459771</v>
      </c>
      <c r="G192" s="3">
        <f t="shared" si="48"/>
        <v>0.22521560574948665</v>
      </c>
      <c r="H192">
        <f>MOD(280.46646+G192*(36000.76983 + G192*0.0003032),360)</f>
        <v>108.40166009022505</v>
      </c>
      <c r="I192">
        <f>357.52911+G192*(35999.05029 - 0.0001537*G192)</f>
        <v>8465.0770196726007</v>
      </c>
      <c r="J192">
        <f>0.016708634-G192*(0.000042037+0.0000001267*G192)</f>
        <v>1.6699160185094958E-2</v>
      </c>
      <c r="K192">
        <f>SIN(RADIANS(I192))*(1.914602-G192*(0.004817+0.000014*G192))+SIN(RADIANS(2*I192))*(0.019993-0.000101*G192)+SIN(RADIANS(3*I192))*0.000289</f>
        <v>-0.16589150840566455</v>
      </c>
      <c r="L192">
        <f t="shared" si="49"/>
        <v>108.23576858181939</v>
      </c>
      <c r="M192">
        <f t="shared" si="50"/>
        <v>8464.9111281641945</v>
      </c>
      <c r="N192">
        <f t="shared" si="51"/>
        <v>1.0166368088838744</v>
      </c>
      <c r="O192">
        <f>L192-0.00569-0.00478*SIN(RADIANS(125.04-1934.136*G192))</f>
        <v>108.22644696457287</v>
      </c>
      <c r="P192">
        <f>23+(26+((21.448-G192*(46.815+G192*(0.00059-G192*0.001813))))/60)/60</f>
        <v>23.436362367278178</v>
      </c>
      <c r="Q192">
        <f>P192+0.00256*COS(RADIANS(125.04-1934.136*G192))</f>
        <v>23.438026910784714</v>
      </c>
      <c r="R192">
        <f t="shared" si="52"/>
        <v>109.74347013617434</v>
      </c>
      <c r="S192">
        <f t="shared" si="53"/>
        <v>22.197510974195158</v>
      </c>
      <c r="T192">
        <f t="shared" si="54"/>
        <v>4.3029755217878947E-2</v>
      </c>
      <c r="U192">
        <f t="shared" si="55"/>
        <v>-5.4014318786758171</v>
      </c>
      <c r="V192">
        <f t="shared" si="56"/>
        <v>116.15760654464714</v>
      </c>
      <c r="W192" s="7">
        <f t="shared" si="57"/>
        <v>0.46987827491574713</v>
      </c>
      <c r="X192" s="7">
        <f t="shared" si="58"/>
        <v>0.14721825673617173</v>
      </c>
      <c r="Y192" s="7">
        <f t="shared" si="59"/>
        <v>0.79253829309532253</v>
      </c>
      <c r="Z192">
        <f t="shared" si="60"/>
        <v>929.2608523571771</v>
      </c>
      <c r="AA192">
        <f>MOD(E192*1440+U192+4*$B$3-60*$B$4,1440)</f>
        <v>763.37528412132417</v>
      </c>
      <c r="AB192">
        <f t="shared" si="61"/>
        <v>10.843821030331043</v>
      </c>
      <c r="AC192">
        <f t="shared" si="44"/>
        <v>25.123453313140242</v>
      </c>
      <c r="AD192">
        <f t="shared" si="62"/>
        <v>64.876546686859754</v>
      </c>
      <c r="AE192">
        <f t="shared" si="63"/>
        <v>7.5660608694081907E-3</v>
      </c>
      <c r="AF192">
        <f t="shared" si="64"/>
        <v>64.884112747729162</v>
      </c>
      <c r="AG192">
        <f t="shared" si="45"/>
        <v>204.2219603023164</v>
      </c>
    </row>
    <row r="193" spans="4:33" x14ac:dyDescent="0.25">
      <c r="D193" s="1">
        <f t="shared" si="65"/>
        <v>44753</v>
      </c>
      <c r="E193" s="7">
        <f t="shared" si="46"/>
        <v>0.5</v>
      </c>
      <c r="F193" s="2">
        <f t="shared" si="47"/>
        <v>2459772</v>
      </c>
      <c r="G193" s="3">
        <f t="shared" si="48"/>
        <v>0.22524298425735798</v>
      </c>
      <c r="H193">
        <f>MOD(280.46646+G193*(36000.76983 + G193*0.0003032),360)</f>
        <v>109.38730745412795</v>
      </c>
      <c r="I193">
        <f>357.52911+G193*(35999.05029 - 0.0001537*G193)</f>
        <v>8466.0626199524304</v>
      </c>
      <c r="J193">
        <f>0.016708634-G193*(0.000042037+0.0000001267*G193)</f>
        <v>1.6699159032622046E-2</v>
      </c>
      <c r="K193">
        <f>SIN(RADIANS(I193))*(1.914602-G193*(0.004817+0.000014*G193))+SIN(RADIANS(2*I193))*(0.019993-0.000101*G193)+SIN(RADIANS(3*I193))*0.000289</f>
        <v>-0.19799213982090066</v>
      </c>
      <c r="L193">
        <f t="shared" si="49"/>
        <v>109.18931531430705</v>
      </c>
      <c r="M193">
        <f t="shared" si="50"/>
        <v>8465.8646278126089</v>
      </c>
      <c r="N193">
        <f t="shared" si="51"/>
        <v>1.0166098313864558</v>
      </c>
      <c r="O193">
        <f>L193-0.00569-0.00478*SIN(RADIANS(125.04-1934.136*G193))</f>
        <v>109.17999657109262</v>
      </c>
      <c r="P193">
        <f>23+(26+((21.448-G193*(46.815+G193*(0.00059-G193*0.001813))))/60)/60</f>
        <v>23.436362011243578</v>
      </c>
      <c r="Q193">
        <f>P193+0.00256*COS(RADIANS(125.04-1934.136*G193))</f>
        <v>23.438028351610928</v>
      </c>
      <c r="R193">
        <f t="shared" si="52"/>
        <v>110.76306412058274</v>
      </c>
      <c r="S193">
        <f t="shared" si="53"/>
        <v>22.06621717528791</v>
      </c>
      <c r="T193">
        <f t="shared" si="54"/>
        <v>4.3029760658771114E-2</v>
      </c>
      <c r="U193">
        <f t="shared" si="55"/>
        <v>-5.5372794391874862</v>
      </c>
      <c r="V193">
        <f t="shared" si="56"/>
        <v>115.98162380575097</v>
      </c>
      <c r="W193" s="7">
        <f t="shared" si="57"/>
        <v>0.46997261349943581</v>
      </c>
      <c r="X193" s="7">
        <f t="shared" si="58"/>
        <v>0.14780143626123865</v>
      </c>
      <c r="Y193" s="7">
        <f t="shared" si="59"/>
        <v>0.79214379073763297</v>
      </c>
      <c r="Z193">
        <f t="shared" si="60"/>
        <v>927.85299044600777</v>
      </c>
      <c r="AA193">
        <f>MOD(E193*1440+U193+4*$B$3-60*$B$4,1440)</f>
        <v>763.23943656081246</v>
      </c>
      <c r="AB193">
        <f t="shared" si="61"/>
        <v>10.809859140203116</v>
      </c>
      <c r="AC193">
        <f t="shared" si="44"/>
        <v>25.238655940740287</v>
      </c>
      <c r="AD193">
        <f t="shared" si="62"/>
        <v>64.761344059259713</v>
      </c>
      <c r="AE193">
        <f t="shared" si="63"/>
        <v>7.6056522282275966E-3</v>
      </c>
      <c r="AF193">
        <f t="shared" si="64"/>
        <v>64.768949711487934</v>
      </c>
      <c r="AG193">
        <f t="shared" si="45"/>
        <v>204.05650037742697</v>
      </c>
    </row>
    <row r="194" spans="4:33" x14ac:dyDescent="0.25">
      <c r="D194" s="1">
        <f t="shared" si="65"/>
        <v>44754</v>
      </c>
      <c r="E194" s="7">
        <f t="shared" si="46"/>
        <v>0.5</v>
      </c>
      <c r="F194" s="2">
        <f t="shared" si="47"/>
        <v>2459773</v>
      </c>
      <c r="G194" s="3">
        <f t="shared" si="48"/>
        <v>0.2252703627652293</v>
      </c>
      <c r="H194">
        <f>MOD(280.46646+G194*(36000.76983 + G194*0.0003032),360)</f>
        <v>110.37295481803267</v>
      </c>
      <c r="I194">
        <f>357.52911+G194*(35999.05029 - 0.0001537*G194)</f>
        <v>8467.0482202322582</v>
      </c>
      <c r="J194">
        <f>0.016708634-G194*(0.000042037+0.0000001267*G194)</f>
        <v>1.6699157880148943E-2</v>
      </c>
      <c r="K194">
        <f>SIN(RADIANS(I194))*(1.914602-G194*(0.004817+0.000014*G194))+SIN(RADIANS(2*I194))*(0.019993-0.000101*G194)+SIN(RADIANS(3*I194))*0.000289</f>
        <v>-0.23003769075269309</v>
      </c>
      <c r="L194">
        <f t="shared" si="49"/>
        <v>110.14291712727997</v>
      </c>
      <c r="M194">
        <f t="shared" si="50"/>
        <v>8466.8181825415049</v>
      </c>
      <c r="N194">
        <f t="shared" si="51"/>
        <v>1.0165780977519145</v>
      </c>
      <c r="O194">
        <f>L194-0.00569-0.00478*SIN(RADIANS(125.04-1934.136*G194))</f>
        <v>110.13360126119719</v>
      </c>
      <c r="P194">
        <f>23+(26+((21.448-G194*(46.815+G194*(0.00059-G194*0.001813))))/60)/60</f>
        <v>23.436361655208973</v>
      </c>
      <c r="Q194">
        <f>P194+0.00256*COS(RADIANS(125.04-1934.136*G194))</f>
        <v>23.43802979101379</v>
      </c>
      <c r="R194">
        <f t="shared" si="52"/>
        <v>111.78077906560762</v>
      </c>
      <c r="S194">
        <f t="shared" si="53"/>
        <v>21.928610269500709</v>
      </c>
      <c r="T194">
        <f t="shared" si="54"/>
        <v>4.3029766094288768E-2</v>
      </c>
      <c r="U194">
        <f t="shared" si="55"/>
        <v>-5.6656214660189104</v>
      </c>
      <c r="V194">
        <f t="shared" si="56"/>
        <v>115.7978191705858</v>
      </c>
      <c r="W194" s="7">
        <f t="shared" si="57"/>
        <v>0.4700617399069576</v>
      </c>
      <c r="X194" s="7">
        <f t="shared" si="58"/>
        <v>0.14840113109977485</v>
      </c>
      <c r="Y194" s="7">
        <f t="shared" si="59"/>
        <v>0.79172234871414038</v>
      </c>
      <c r="Z194">
        <f t="shared" si="60"/>
        <v>926.38255336468637</v>
      </c>
      <c r="AA194">
        <f>MOD(E194*1440+U194+4*$B$3-60*$B$4,1440)</f>
        <v>763.11109453398103</v>
      </c>
      <c r="AB194">
        <f t="shared" si="61"/>
        <v>10.777773633495258</v>
      </c>
      <c r="AC194">
        <f t="shared" ref="AC194:AC257" si="66">DEGREES(ACOS(SIN(RADIANS($B$2))*SIN(RADIANS(S194))+COS(RADIANS($B$2))*COS(RADIANS(S194))*COS(RADIANS(AB194))))</f>
        <v>25.360560022743627</v>
      </c>
      <c r="AD194">
        <f t="shared" si="62"/>
        <v>64.639439977256373</v>
      </c>
      <c r="AE194">
        <f t="shared" si="63"/>
        <v>7.6476281092809177E-3</v>
      </c>
      <c r="AF194">
        <f t="shared" si="64"/>
        <v>64.647087605365655</v>
      </c>
      <c r="AG194">
        <f t="shared" ref="AG194:AG257" si="67">IF(AB194&gt;0,MOD(DEGREES(ACOS(((SIN(RADIANS($B$2))*COS(RADIANS(AC194)))-SIN(RADIANS(S194)))/(COS(RADIANS($B$2))*SIN(RADIANS(AC194)))))+180,360),MOD(540-DEGREES(ACOS(((SIN(RADIANS($B$2))*COS(RADIANS(AC194)))-SIN(RADIANS(S194)))/(COS(RADIANS($B$2))*SIN(RADIANS(AC194))))),360))</f>
        <v>203.89169890259032</v>
      </c>
    </row>
    <row r="195" spans="4:33" x14ac:dyDescent="0.25">
      <c r="D195" s="1">
        <f t="shared" si="65"/>
        <v>44755</v>
      </c>
      <c r="E195" s="7">
        <f t="shared" ref="E195:E258" si="68">$B$5</f>
        <v>0.5</v>
      </c>
      <c r="F195" s="2">
        <f t="shared" ref="F195:F258" si="69">D195+2415018.5+E195-$B$4/24</f>
        <v>2459774</v>
      </c>
      <c r="G195" s="3">
        <f t="shared" ref="G195:G258" si="70">(F195-2451545)/36525</f>
        <v>0.22529774127310062</v>
      </c>
      <c r="H195">
        <f>MOD(280.46646+G195*(36000.76983 + G195*0.0003032),360)</f>
        <v>111.35860218193739</v>
      </c>
      <c r="I195">
        <f>357.52911+G195*(35999.05029 - 0.0001537*G195)</f>
        <v>8468.0338205120879</v>
      </c>
      <c r="J195">
        <f>0.016708634-G195*(0.000042037+0.0000001267*G195)</f>
        <v>1.6699156727675652E-2</v>
      </c>
      <c r="K195">
        <f>SIN(RADIANS(I195))*(1.914602-G195*(0.004817+0.000014*G195))+SIN(RADIANS(2*I195))*(0.019993-0.000101*G195)+SIN(RADIANS(3*I195))*0.000289</f>
        <v>-0.26201923959370482</v>
      </c>
      <c r="L195">
        <f t="shared" ref="L195:L258" si="71">H195+K195</f>
        <v>111.09658294234369</v>
      </c>
      <c r="M195">
        <f t="shared" ref="M195:M258" si="72">I195+K195</f>
        <v>8467.7718012724945</v>
      </c>
      <c r="N195">
        <f t="shared" ref="N195:N258" si="73">(1.000001018*(1-J195*J195))/(1+J195*COS(RADIANS(M195)))</f>
        <v>1.0165416164734504</v>
      </c>
      <c r="O195">
        <f>L195-0.00569-0.00478*SIN(RADIANS(125.04-1934.136*G195))</f>
        <v>111.08726995648971</v>
      </c>
      <c r="P195">
        <f>23+(26+((21.448-G195*(46.815+G195*(0.00059-G195*0.001813))))/60)/60</f>
        <v>23.436361299174372</v>
      </c>
      <c r="Q195">
        <f>P195+0.00256*COS(RADIANS(125.04-1934.136*G195))</f>
        <v>23.438031228991772</v>
      </c>
      <c r="R195">
        <f t="shared" ref="R195:R258" si="74">DEGREES(ATAN2(COS(RADIANS(O195)),COS(RADIANS(Q195))*SIN(RADIANS(O195))))</f>
        <v>112.796551516454</v>
      </c>
      <c r="S195">
        <f t="shared" ref="S195:S258" si="75">DEGREES(ASIN(SIN(RADIANS(Q195))*SIN(RADIANS(O195))))</f>
        <v>21.784743385105742</v>
      </c>
      <c r="T195">
        <f t="shared" ref="T195:T258" si="76">TAN(RADIANS(Q195/2))*TAN(RADIANS(Q195/2))</f>
        <v>4.3029771524426101E-2</v>
      </c>
      <c r="U195">
        <f t="shared" ref="U195:U258" si="77">4*DEGREES(T195*SIN(2*RADIANS(H195))-2*J195*SIN(RADIANS(I195))+4*J195*T195*SIN(RADIANS(I195))*COS(2*RADIANS(H195))-0.5*T195*T195*SIN(4*RADIANS(H195))-1.25*J195*J195*SIN(2*RADIANS(I195)))</f>
        <v>-5.786202074551694</v>
      </c>
      <c r="V195">
        <f t="shared" ref="V195:V258" si="78">DEGREES(ACOS(COS(RADIANS(90.833))/(COS(RADIANS($B$2))*COS(RADIANS(S195)))-TAN(RADIANS($B$2))*TAN(RADIANS(S195))))</f>
        <v>115.60634469603079</v>
      </c>
      <c r="W195" s="7">
        <f t="shared" ref="W195:W258" si="79">(720-4*$B$3-U195+$B$4*60)/1440</f>
        <v>0.47014547644066096</v>
      </c>
      <c r="X195" s="7">
        <f t="shared" ref="X195:X258" si="80">(W195*1440-V195*4)/1440</f>
        <v>0.14901674117390876</v>
      </c>
      <c r="Y195" s="7">
        <f t="shared" ref="Y195:Y258" si="81">(W195*1440+V195*4)/1440</f>
        <v>0.79127421170741319</v>
      </c>
      <c r="Z195">
        <f t="shared" ref="Z195:Z258" si="82">8*V195</f>
        <v>924.85075756824631</v>
      </c>
      <c r="AA195">
        <f>MOD(E195*1440+U195+4*$B$3-60*$B$4,1440)</f>
        <v>762.99051392544823</v>
      </c>
      <c r="AB195">
        <f t="shared" ref="AB195:AB258" si="83">IF(AA195/4&lt;0,AA195/4+180,AA195/4-180)</f>
        <v>10.747628481362057</v>
      </c>
      <c r="AC195">
        <f t="shared" si="66"/>
        <v>25.489134298870759</v>
      </c>
      <c r="AD195">
        <f t="shared" ref="AD195:AD258" si="84">90-AC195</f>
        <v>64.510865701129234</v>
      </c>
      <c r="AE195">
        <f t="shared" ref="AE195:AE258" si="85">IF(AD195&gt;85,0,IF(AD195&gt;5,58.1/TAN(RADIANS(AD195))-0.07/POWER(TAN(RADIANS(AD195)),3)+0.000086/POWER(TAN(RADIANS(AD195)),5),IF(AD195&gt;-0.575,1735+AD195*(-518.2+AD195*(103.4+AD195*(-12.79+AD195*0.711))),-20.772/TAN(RADIANS(AD195)))))/3600</f>
        <v>7.6919922111499577E-3</v>
      </c>
      <c r="AF195">
        <f t="shared" ref="AF195:AF258" si="86">AD195+AE195</f>
        <v>64.518557693340384</v>
      </c>
      <c r="AG195">
        <f t="shared" si="67"/>
        <v>203.72783726099067</v>
      </c>
    </row>
    <row r="196" spans="4:33" x14ac:dyDescent="0.25">
      <c r="D196" s="1">
        <f t="shared" ref="D196:D259" si="87">D195+1</f>
        <v>44756</v>
      </c>
      <c r="E196" s="7">
        <f t="shared" si="68"/>
        <v>0.5</v>
      </c>
      <c r="F196" s="2">
        <f t="shared" si="69"/>
        <v>2459775</v>
      </c>
      <c r="G196" s="3">
        <f t="shared" si="70"/>
        <v>0.22532511978097194</v>
      </c>
      <c r="H196">
        <f>MOD(280.46646+G196*(36000.76983 + G196*0.0003032),360)</f>
        <v>112.3442495458421</v>
      </c>
      <c r="I196">
        <f>357.52911+G196*(35999.05029 - 0.0001537*G196)</f>
        <v>8469.0194207919158</v>
      </c>
      <c r="J196">
        <f>0.016708634-G196*(0.000042037+0.0000001267*G196)</f>
        <v>1.6699155575202171E-2</v>
      </c>
      <c r="K196">
        <f>SIN(RADIANS(I196))*(1.914602-G196*(0.004817+0.000014*G196))+SIN(RADIANS(2*I196))*(0.019993-0.000101*G196)+SIN(RADIANS(3*I196))*0.000289</f>
        <v>-0.29392787922323138</v>
      </c>
      <c r="L196">
        <f t="shared" si="71"/>
        <v>112.05032166661887</v>
      </c>
      <c r="M196">
        <f t="shared" si="72"/>
        <v>8468.7254929126921</v>
      </c>
      <c r="N196">
        <f t="shared" si="73"/>
        <v>1.0165003973168318</v>
      </c>
      <c r="O196">
        <f>L196-0.00569-0.00478*SIN(RADIANS(125.04-1934.136*G196))</f>
        <v>112.04101156408836</v>
      </c>
      <c r="P196">
        <f>23+(26+((21.448-G196*(46.815+G196*(0.00059-G196*0.001813))))/60)/60</f>
        <v>23.436360943139771</v>
      </c>
      <c r="Q196">
        <f>P196+0.00256*COS(RADIANS(125.04-1934.136*G196))</f>
        <v>23.438032665543336</v>
      </c>
      <c r="R196">
        <f t="shared" si="74"/>
        <v>113.81032101679864</v>
      </c>
      <c r="S196">
        <f t="shared" si="75"/>
        <v>21.634671583729112</v>
      </c>
      <c r="T196">
        <f t="shared" si="76"/>
        <v>4.3029776949177333E-2</v>
      </c>
      <c r="U196">
        <f t="shared" si="77"/>
        <v>-5.8987773298464301</v>
      </c>
      <c r="V196">
        <f t="shared" si="78"/>
        <v>115.4073558228156</v>
      </c>
      <c r="W196" s="7">
        <f t="shared" si="79"/>
        <v>0.47022365370128227</v>
      </c>
      <c r="X196" s="7">
        <f t="shared" si="80"/>
        <v>0.14964766530457227</v>
      </c>
      <c r="Y196" s="7">
        <f t="shared" si="81"/>
        <v>0.79079964209799225</v>
      </c>
      <c r="Z196">
        <f t="shared" si="82"/>
        <v>923.25884658252482</v>
      </c>
      <c r="AA196">
        <f>MOD(E196*1440+U196+4*$B$3-60*$B$4,1440)</f>
        <v>762.87793867015353</v>
      </c>
      <c r="AB196">
        <f t="shared" si="83"/>
        <v>10.719484667538381</v>
      </c>
      <c r="AC196">
        <f t="shared" si="66"/>
        <v>25.624344012887224</v>
      </c>
      <c r="AD196">
        <f t="shared" si="84"/>
        <v>64.375655987112779</v>
      </c>
      <c r="AE196">
        <f t="shared" si="85"/>
        <v>7.7387479150259229E-3</v>
      </c>
      <c r="AF196">
        <f t="shared" si="86"/>
        <v>64.383394735027807</v>
      </c>
      <c r="AG196">
        <f t="shared" si="67"/>
        <v>203.56518620489419</v>
      </c>
    </row>
    <row r="197" spans="4:33" x14ac:dyDescent="0.25">
      <c r="D197" s="1">
        <f t="shared" si="87"/>
        <v>44757</v>
      </c>
      <c r="E197" s="7">
        <f t="shared" si="68"/>
        <v>0.5</v>
      </c>
      <c r="F197" s="2">
        <f t="shared" si="69"/>
        <v>2459776</v>
      </c>
      <c r="G197" s="3">
        <f t="shared" si="70"/>
        <v>0.22535249828884327</v>
      </c>
      <c r="H197">
        <f>MOD(280.46646+G197*(36000.76983 + G197*0.0003032),360)</f>
        <v>113.32989690974864</v>
      </c>
      <c r="I197">
        <f>357.52911+G197*(35999.05029 - 0.0001537*G197)</f>
        <v>8470.0050210717454</v>
      </c>
      <c r="J197">
        <f>0.016708634-G197*(0.000042037+0.0000001267*G197)</f>
        <v>1.6699154422728499E-2</v>
      </c>
      <c r="K197">
        <f>SIN(RADIANS(I197))*(1.914602-G197*(0.004817+0.000014*G197))+SIN(RADIANS(2*I197))*(0.019993-0.000101*G197)+SIN(RADIANS(3*I197))*0.000289</f>
        <v>-0.32575471903270525</v>
      </c>
      <c r="L197">
        <f t="shared" si="71"/>
        <v>113.00414219071594</v>
      </c>
      <c r="M197">
        <f t="shared" si="72"/>
        <v>8469.6792663527121</v>
      </c>
      <c r="N197">
        <f t="shared" si="73"/>
        <v>1.0164544513186162</v>
      </c>
      <c r="O197">
        <f>L197-0.00569-0.00478*SIN(RADIANS(125.04-1934.136*G197))</f>
        <v>112.9948349746011</v>
      </c>
      <c r="P197">
        <f>23+(26+((21.448-G197*(46.815+G197*(0.00059-G197*0.001813))))/60)/60</f>
        <v>23.43636058710517</v>
      </c>
      <c r="Q197">
        <f>P197+0.00256*COS(RADIANS(125.04-1934.136*G197))</f>
        <v>23.43803410066695</v>
      </c>
      <c r="R197">
        <f t="shared" si="74"/>
        <v>114.82203017693479</v>
      </c>
      <c r="S197">
        <f t="shared" si="75"/>
        <v>21.478451799049932</v>
      </c>
      <c r="T197">
        <f t="shared" si="76"/>
        <v>4.3029782368536655E-2</v>
      </c>
      <c r="U197">
        <f t="shared" si="77"/>
        <v>-6.0031155526765652</v>
      </c>
      <c r="V197">
        <f t="shared" si="78"/>
        <v>115.20101096613682</v>
      </c>
      <c r="W197" s="7">
        <f t="shared" si="79"/>
        <v>0.4702961108004699</v>
      </c>
      <c r="X197" s="7">
        <f t="shared" si="80"/>
        <v>0.15029330256120094</v>
      </c>
      <c r="Y197" s="7">
        <f t="shared" si="81"/>
        <v>0.79029891903973892</v>
      </c>
      <c r="Z197">
        <f t="shared" si="82"/>
        <v>921.60808772909456</v>
      </c>
      <c r="AA197">
        <f>MOD(E197*1440+U197+4*$B$3-60*$B$4,1440)</f>
        <v>762.77360044732336</v>
      </c>
      <c r="AB197">
        <f t="shared" si="83"/>
        <v>10.69340011183084</v>
      </c>
      <c r="AC197">
        <f t="shared" si="66"/>
        <v>25.766150981188172</v>
      </c>
      <c r="AD197">
        <f t="shared" si="84"/>
        <v>64.233849018811824</v>
      </c>
      <c r="AE197">
        <f t="shared" si="85"/>
        <v>7.7878983130624073E-3</v>
      </c>
      <c r="AF197">
        <f t="shared" si="86"/>
        <v>64.241636917124893</v>
      </c>
      <c r="AG197">
        <f t="shared" si="67"/>
        <v>203.40400517159642</v>
      </c>
    </row>
    <row r="198" spans="4:33" x14ac:dyDescent="0.25">
      <c r="D198" s="1">
        <f t="shared" si="87"/>
        <v>44758</v>
      </c>
      <c r="E198" s="7">
        <f t="shared" si="68"/>
        <v>0.5</v>
      </c>
      <c r="F198" s="2">
        <f t="shared" si="69"/>
        <v>2459777</v>
      </c>
      <c r="G198" s="3">
        <f t="shared" si="70"/>
        <v>0.22537987679671459</v>
      </c>
      <c r="H198">
        <f>MOD(280.46646+G198*(36000.76983 + G198*0.0003032),360)</f>
        <v>114.31554427365336</v>
      </c>
      <c r="I198">
        <f>357.52911+G198*(35999.05029 - 0.0001537*G198)</f>
        <v>8470.9906213515733</v>
      </c>
      <c r="J198">
        <f>0.016708634-G198*(0.000042037+0.0000001267*G198)</f>
        <v>1.6699153270254636E-2</v>
      </c>
      <c r="K198">
        <f>SIN(RADIANS(I198))*(1.914602-G198*(0.004817+0.000014*G198))+SIN(RADIANS(2*I198))*(0.019993-0.000101*G198)+SIN(RADIANS(3*I198))*0.000289</f>
        <v>-0.35749088695120584</v>
      </c>
      <c r="L198">
        <f t="shared" si="71"/>
        <v>113.95805338670215</v>
      </c>
      <c r="M198">
        <f t="shared" si="72"/>
        <v>8470.6331304646228</v>
      </c>
      <c r="N198">
        <f t="shared" si="73"/>
        <v>1.0164037907841383</v>
      </c>
      <c r="O198">
        <f>L198-0.00569-0.00478*SIN(RADIANS(125.04-1934.136*G198))</f>
        <v>113.94874906009274</v>
      </c>
      <c r="P198">
        <f>23+(26+((21.448-G198*(46.815+G198*(0.00059-G198*0.001813))))/60)/60</f>
        <v>23.436360231070569</v>
      </c>
      <c r="Q198">
        <f>P198+0.00256*COS(RADIANS(125.04-1934.136*G198))</f>
        <v>23.438035534361088</v>
      </c>
      <c r="R198">
        <f t="shared" si="74"/>
        <v>115.83162473453707</v>
      </c>
      <c r="S198">
        <f t="shared" si="75"/>
        <v>21.316142774737347</v>
      </c>
      <c r="T198">
        <f t="shared" si="76"/>
        <v>4.3029787782498316E-2</v>
      </c>
      <c r="U198">
        <f t="shared" si="77"/>
        <v>-6.098997596843085</v>
      </c>
      <c r="V198">
        <f t="shared" si="78"/>
        <v>114.98747111125542</v>
      </c>
      <c r="W198" s="7">
        <f t="shared" si="79"/>
        <v>0.4703626955533633</v>
      </c>
      <c r="X198" s="7">
        <f t="shared" si="80"/>
        <v>0.15095305357765379</v>
      </c>
      <c r="Y198" s="7">
        <f t="shared" si="81"/>
        <v>0.78977233752907272</v>
      </c>
      <c r="Z198">
        <f t="shared" si="82"/>
        <v>919.89976889004333</v>
      </c>
      <c r="AA198">
        <f>MOD(E198*1440+U198+4*$B$3-60*$B$4,1440)</f>
        <v>762.67771840315686</v>
      </c>
      <c r="AB198">
        <f t="shared" si="83"/>
        <v>10.669429600789215</v>
      </c>
      <c r="AC198">
        <f t="shared" si="66"/>
        <v>25.914513669146135</v>
      </c>
      <c r="AD198">
        <f t="shared" si="84"/>
        <v>64.085486330853868</v>
      </c>
      <c r="AE198">
        <f t="shared" si="85"/>
        <v>7.8394462390714327E-3</v>
      </c>
      <c r="AF198">
        <f t="shared" si="86"/>
        <v>64.093325777092943</v>
      </c>
      <c r="AG198">
        <f t="shared" si="67"/>
        <v>203.24454167808764</v>
      </c>
    </row>
    <row r="199" spans="4:33" x14ac:dyDescent="0.25">
      <c r="D199" s="1">
        <f t="shared" si="87"/>
        <v>44759</v>
      </c>
      <c r="E199" s="7">
        <f t="shared" si="68"/>
        <v>0.5</v>
      </c>
      <c r="F199" s="2">
        <f t="shared" si="69"/>
        <v>2459778</v>
      </c>
      <c r="G199" s="3">
        <f t="shared" si="70"/>
        <v>0.22540725530458591</v>
      </c>
      <c r="H199">
        <f>MOD(280.46646+G199*(36000.76983 + G199*0.0003032),360)</f>
        <v>115.3011916375599</v>
      </c>
      <c r="I199">
        <f>357.52911+G199*(35999.05029 - 0.0001537*G199)</f>
        <v>8471.9762216314011</v>
      </c>
      <c r="J199">
        <f>0.016708634-G199*(0.000042037+0.0000001267*G199)</f>
        <v>1.6699152117780586E-2</v>
      </c>
      <c r="K199">
        <f>SIN(RADIANS(I199))*(1.914602-G199*(0.004817+0.000014*G199))+SIN(RADIANS(2*I199))*(0.019993-0.000101*G199)+SIN(RADIANS(3*I199))*0.000289</f>
        <v>-0.38912753147091539</v>
      </c>
      <c r="L199">
        <f t="shared" si="71"/>
        <v>114.91206410608898</v>
      </c>
      <c r="M199">
        <f t="shared" si="72"/>
        <v>8471.5870940999303</v>
      </c>
      <c r="N199">
        <f t="shared" si="73"/>
        <v>1.0163484292852647</v>
      </c>
      <c r="O199">
        <f>L199-0.00569-0.00478*SIN(RADIANS(125.04-1934.136*G199))</f>
        <v>114.90276267207228</v>
      </c>
      <c r="P199">
        <f>23+(26+((21.448-G199*(46.815+G199*(0.00059-G199*0.001813))))/60)/60</f>
        <v>23.436359875035969</v>
      </c>
      <c r="Q199">
        <f>P199+0.00256*COS(RADIANS(125.04-1934.136*G199))</f>
        <v>23.438036966624221</v>
      </c>
      <c r="R199">
        <f t="shared" si="74"/>
        <v>116.83905360812025</v>
      </c>
      <c r="S199">
        <f t="shared" si="75"/>
        <v>21.147805001805239</v>
      </c>
      <c r="T199">
        <f t="shared" si="76"/>
        <v>4.3029793191056528E-2</v>
      </c>
      <c r="U199">
        <f t="shared" si="77"/>
        <v>-6.1862170974951951</v>
      </c>
      <c r="V199">
        <f t="shared" si="78"/>
        <v>114.76689941580253</v>
      </c>
      <c r="W199" s="7">
        <f t="shared" si="79"/>
        <v>0.47042326465103834</v>
      </c>
      <c r="X199" s="7">
        <f t="shared" si="80"/>
        <v>0.15162632182936464</v>
      </c>
      <c r="Y199" s="7">
        <f t="shared" si="81"/>
        <v>0.78922020747271204</v>
      </c>
      <c r="Z199">
        <f t="shared" si="82"/>
        <v>918.13519532642022</v>
      </c>
      <c r="AA199">
        <f>MOD(E199*1440+U199+4*$B$3-60*$B$4,1440)</f>
        <v>762.59049890250481</v>
      </c>
      <c r="AB199">
        <f t="shared" si="83"/>
        <v>10.647624725626201</v>
      </c>
      <c r="AC199">
        <f t="shared" si="66"/>
        <v>26.069387274471627</v>
      </c>
      <c r="AD199">
        <f t="shared" si="84"/>
        <v>63.930612725528377</v>
      </c>
      <c r="AE199">
        <f t="shared" si="85"/>
        <v>7.8933943013422755E-3</v>
      </c>
      <c r="AF199">
        <f t="shared" si="86"/>
        <v>63.938506119829718</v>
      </c>
      <c r="AG199">
        <f t="shared" si="67"/>
        <v>203.08703079574343</v>
      </c>
    </row>
    <row r="200" spans="4:33" x14ac:dyDescent="0.25">
      <c r="D200" s="1">
        <f t="shared" si="87"/>
        <v>44760</v>
      </c>
      <c r="E200" s="7">
        <f t="shared" si="68"/>
        <v>0.5</v>
      </c>
      <c r="F200" s="2">
        <f t="shared" si="69"/>
        <v>2459779</v>
      </c>
      <c r="G200" s="3">
        <f t="shared" si="70"/>
        <v>0.22543463381245721</v>
      </c>
      <c r="H200">
        <f>MOD(280.46646+G200*(36000.76983 + G200*0.0003032),360)</f>
        <v>116.28683900146461</v>
      </c>
      <c r="I200">
        <f>357.52911+G200*(35999.05029 - 0.0001537*G200)</f>
        <v>8472.961821911229</v>
      </c>
      <c r="J200">
        <f>0.016708634-G200*(0.000042037+0.0000001267*G200)</f>
        <v>1.6699150965306345E-2</v>
      </c>
      <c r="K200">
        <f>SIN(RADIANS(I200))*(1.914602-G200*(0.004817+0.000014*G200))+SIN(RADIANS(2*I200))*(0.019993-0.000101*G200)+SIN(RADIANS(3*I200))*0.000289</f>
        <v>-0.42065582367282156</v>
      </c>
      <c r="L200">
        <f t="shared" si="71"/>
        <v>115.8661831777918</v>
      </c>
      <c r="M200">
        <f t="shared" si="72"/>
        <v>8472.5411660875561</v>
      </c>
      <c r="N200">
        <f t="shared" si="73"/>
        <v>1.0162883816579111</v>
      </c>
      <c r="O200">
        <f>L200-0.00569-0.00478*SIN(RADIANS(125.04-1934.136*G200))</f>
        <v>115.85688463945262</v>
      </c>
      <c r="P200">
        <f>23+(26+((21.448-G200*(46.815+G200*(0.00059-G200*0.001813))))/60)/60</f>
        <v>23.436359519001368</v>
      </c>
      <c r="Q200">
        <f>P200+0.00256*COS(RADIANS(125.04-1934.136*G200))</f>
        <v>23.438038397454815</v>
      </c>
      <c r="R200">
        <f t="shared" si="74"/>
        <v>117.84426894321369</v>
      </c>
      <c r="S200">
        <f t="shared" si="75"/>
        <v>20.973500655574018</v>
      </c>
      <c r="T200">
        <f t="shared" si="76"/>
        <v>4.3029798594205526E-2</v>
      </c>
      <c r="U200">
        <f t="shared" si="77"/>
        <v>-6.2645806902699324</v>
      </c>
      <c r="V200">
        <f t="shared" si="78"/>
        <v>114.53946082040657</v>
      </c>
      <c r="W200" s="7">
        <f t="shared" si="79"/>
        <v>0.47047768381268745</v>
      </c>
      <c r="X200" s="7">
        <f t="shared" si="80"/>
        <v>0.15231251486711364</v>
      </c>
      <c r="Y200" s="7">
        <f t="shared" si="81"/>
        <v>0.78864285275826118</v>
      </c>
      <c r="Z200">
        <f t="shared" si="82"/>
        <v>916.3156865632526</v>
      </c>
      <c r="AA200">
        <f>MOD(E200*1440+U200+4*$B$3-60*$B$4,1440)</f>
        <v>762.51213530973007</v>
      </c>
      <c r="AB200">
        <f t="shared" si="83"/>
        <v>10.628033827432517</v>
      </c>
      <c r="AC200">
        <f t="shared" si="66"/>
        <v>26.230723816800047</v>
      </c>
      <c r="AD200">
        <f t="shared" si="84"/>
        <v>63.769276183199949</v>
      </c>
      <c r="AE200">
        <f t="shared" si="85"/>
        <v>7.9497449173521369E-3</v>
      </c>
      <c r="AF200">
        <f t="shared" si="86"/>
        <v>63.777225928117304</v>
      </c>
      <c r="AG200">
        <f t="shared" si="67"/>
        <v>202.93169470553818</v>
      </c>
    </row>
    <row r="201" spans="4:33" x14ac:dyDescent="0.25">
      <c r="D201" s="1">
        <f t="shared" si="87"/>
        <v>44761</v>
      </c>
      <c r="E201" s="7">
        <f t="shared" si="68"/>
        <v>0.5</v>
      </c>
      <c r="F201" s="2">
        <f t="shared" si="69"/>
        <v>2459780</v>
      </c>
      <c r="G201" s="3">
        <f t="shared" si="70"/>
        <v>0.22546201232032853</v>
      </c>
      <c r="H201">
        <f>MOD(280.46646+G201*(36000.76983 + G201*0.0003032),360)</f>
        <v>117.27248636537297</v>
      </c>
      <c r="I201">
        <f>357.52911+G201*(35999.05029 - 0.0001537*G201)</f>
        <v>8473.9474221910568</v>
      </c>
      <c r="J201">
        <f>0.016708634-G201*(0.000042037+0.0000001267*G201)</f>
        <v>1.6699149812831913E-2</v>
      </c>
      <c r="K201">
        <f>SIN(RADIANS(I201))*(1.914602-G201*(0.004817+0.000014*G201))+SIN(RADIANS(2*I201))*(0.019993-0.000101*G201)+SIN(RADIANS(3*I201))*0.000289</f>
        <v>-0.45206695925181722</v>
      </c>
      <c r="L201">
        <f t="shared" si="71"/>
        <v>116.82041940612115</v>
      </c>
      <c r="M201">
        <f t="shared" si="72"/>
        <v>8473.4953552318057</v>
      </c>
      <c r="N201">
        <f t="shared" si="73"/>
        <v>1.0162236639993263</v>
      </c>
      <c r="O201">
        <f>L201-0.00569-0.00478*SIN(RADIANS(125.04-1934.136*G201))</f>
        <v>116.81112376654181</v>
      </c>
      <c r="P201">
        <f>23+(26+((21.448-G201*(46.815+G201*(0.00059-G201*0.001813))))/60)/60</f>
        <v>23.436359162966767</v>
      </c>
      <c r="Q201">
        <f>P201+0.00256*COS(RADIANS(125.04-1934.136*G201))</f>
        <v>23.438039826851352</v>
      </c>
      <c r="R201">
        <f t="shared" si="74"/>
        <v>118.84722615141503</v>
      </c>
      <c r="S201">
        <f t="shared" si="75"/>
        <v>20.793293532406931</v>
      </c>
      <c r="T201">
        <f t="shared" si="76"/>
        <v>4.3029803991939557E-2</v>
      </c>
      <c r="U201">
        <f t="shared" si="77"/>
        <v>-6.3339082011995806</v>
      </c>
      <c r="V201">
        <f t="shared" si="78"/>
        <v>114.30532166908911</v>
      </c>
      <c r="W201" s="7">
        <f t="shared" si="79"/>
        <v>0.47052582791749975</v>
      </c>
      <c r="X201" s="7">
        <f t="shared" si="80"/>
        <v>0.15301104550336334</v>
      </c>
      <c r="Y201" s="7">
        <f t="shared" si="81"/>
        <v>0.78804061033163619</v>
      </c>
      <c r="Z201">
        <f t="shared" si="82"/>
        <v>914.44257335271288</v>
      </c>
      <c r="AA201">
        <f>MOD(E201*1440+U201+4*$B$3-60*$B$4,1440)</f>
        <v>762.44280779880035</v>
      </c>
      <c r="AB201">
        <f t="shared" si="83"/>
        <v>10.610701949700086</v>
      </c>
      <c r="AC201">
        <f t="shared" si="66"/>
        <v>26.398472232718223</v>
      </c>
      <c r="AD201">
        <f t="shared" si="84"/>
        <v>63.60152776728178</v>
      </c>
      <c r="AE201">
        <f t="shared" si="85"/>
        <v>8.0085003501388988E-3</v>
      </c>
      <c r="AF201">
        <f t="shared" si="86"/>
        <v>63.609536267631917</v>
      </c>
      <c r="AG201">
        <f t="shared" si="67"/>
        <v>202.77874233346569</v>
      </c>
    </row>
    <row r="202" spans="4:33" x14ac:dyDescent="0.25">
      <c r="D202" s="1">
        <f t="shared" si="87"/>
        <v>44762</v>
      </c>
      <c r="E202" s="7">
        <f t="shared" si="68"/>
        <v>0.5</v>
      </c>
      <c r="F202" s="2">
        <f t="shared" si="69"/>
        <v>2459781</v>
      </c>
      <c r="G202" s="3">
        <f t="shared" si="70"/>
        <v>0.22548939082819985</v>
      </c>
      <c r="H202">
        <f>MOD(280.46646+G202*(36000.76983 + G202*0.0003032),360)</f>
        <v>118.25813372928133</v>
      </c>
      <c r="I202">
        <f>357.52911+G202*(35999.05029 - 0.0001537*G202)</f>
        <v>8474.9330224708829</v>
      </c>
      <c r="J202">
        <f>0.016708634-G202*(0.000042037+0.0000001267*G202)</f>
        <v>1.669914866035729E-2</v>
      </c>
      <c r="K202">
        <f>SIN(RADIANS(I202))*(1.914602-G202*(0.004817+0.000014*G202))+SIN(RADIANS(2*I202))*(0.019993-0.000101*G202)+SIN(RADIANS(3*I202))*0.000289</f>
        <v>-0.48335216054248126</v>
      </c>
      <c r="L202">
        <f t="shared" si="71"/>
        <v>117.77478156873885</v>
      </c>
      <c r="M202">
        <f t="shared" si="72"/>
        <v>8474.4496703103396</v>
      </c>
      <c r="N202">
        <f t="shared" si="73"/>
        <v>1.0161542936651367</v>
      </c>
      <c r="O202">
        <f>L202-0.00569-0.00478*SIN(RADIANS(125.04-1934.136*G202))</f>
        <v>117.7654888309992</v>
      </c>
      <c r="P202">
        <f>23+(26+((21.448-G202*(46.815+G202*(0.00059-G202*0.001813))))/60)/60</f>
        <v>23.436358806932169</v>
      </c>
      <c r="Q202">
        <f>P202+0.00256*COS(RADIANS(125.04-1934.136*G202))</f>
        <v>23.438041254812305</v>
      </c>
      <c r="R202">
        <f t="shared" si="74"/>
        <v>119.84788394237869</v>
      </c>
      <c r="S202">
        <f t="shared" si="75"/>
        <v>20.607248986405807</v>
      </c>
      <c r="T202">
        <f t="shared" si="76"/>
        <v>4.302980938425284E-2</v>
      </c>
      <c r="U202">
        <f t="shared" si="77"/>
        <v>-6.3940328074047788</v>
      </c>
      <c r="V202">
        <f t="shared" si="78"/>
        <v>114.06464934076475</v>
      </c>
      <c r="W202" s="7">
        <f t="shared" si="79"/>
        <v>0.47056758111625335</v>
      </c>
      <c r="X202" s="7">
        <f t="shared" si="80"/>
        <v>0.15372133294746237</v>
      </c>
      <c r="Y202" s="7">
        <f t="shared" si="81"/>
        <v>0.78741382928504433</v>
      </c>
      <c r="Z202">
        <f t="shared" si="82"/>
        <v>912.51719472611796</v>
      </c>
      <c r="AA202">
        <f>MOD(E202*1440+U202+4*$B$3-60*$B$4,1440)</f>
        <v>762.38268319259521</v>
      </c>
      <c r="AB202">
        <f t="shared" si="83"/>
        <v>10.595670798148802</v>
      </c>
      <c r="AC202">
        <f t="shared" si="66"/>
        <v>26.572578475422233</v>
      </c>
      <c r="AD202">
        <f t="shared" si="84"/>
        <v>63.427421524577767</v>
      </c>
      <c r="AE202">
        <f t="shared" si="85"/>
        <v>8.0696627460990315E-3</v>
      </c>
      <c r="AF202">
        <f t="shared" si="86"/>
        <v>63.435491187323869</v>
      </c>
      <c r="AG202">
        <f t="shared" si="67"/>
        <v>202.62836906515543</v>
      </c>
    </row>
    <row r="203" spans="4:33" x14ac:dyDescent="0.25">
      <c r="D203" s="1">
        <f t="shared" si="87"/>
        <v>44763</v>
      </c>
      <c r="E203" s="7">
        <f t="shared" si="68"/>
        <v>0.5</v>
      </c>
      <c r="F203" s="2">
        <f t="shared" si="69"/>
        <v>2459782</v>
      </c>
      <c r="G203" s="3">
        <f t="shared" si="70"/>
        <v>0.22551676933607118</v>
      </c>
      <c r="H203">
        <f>MOD(280.46646+G203*(36000.76983 + G203*0.0003032),360)</f>
        <v>119.24378109318968</v>
      </c>
      <c r="I203">
        <f>357.52911+G203*(35999.05029 - 0.0001537*G203)</f>
        <v>8475.9186227507107</v>
      </c>
      <c r="J203">
        <f>0.016708634-G203*(0.000042037+0.0000001267*G203)</f>
        <v>1.669914750788248E-2</v>
      </c>
      <c r="K203">
        <f>SIN(RADIANS(I203))*(1.914602-G203*(0.004817+0.000014*G203))+SIN(RADIANS(2*I203))*(0.019993-0.000101*G203)+SIN(RADIANS(3*I203))*0.000289</f>
        <v>-0.51450267854421494</v>
      </c>
      <c r="L203">
        <f t="shared" si="71"/>
        <v>118.72927841464546</v>
      </c>
      <c r="M203">
        <f t="shared" si="72"/>
        <v>8475.4041200721658</v>
      </c>
      <c r="N203">
        <f t="shared" si="73"/>
        <v>1.0160802892661531</v>
      </c>
      <c r="O203">
        <f>L203-0.00569-0.00478*SIN(RADIANS(125.04-1934.136*G203))</f>
        <v>118.7199885818229</v>
      </c>
      <c r="P203">
        <f>23+(26+((21.448-G203*(46.815+G203*(0.00059-G203*0.001813))))/60)/60</f>
        <v>23.436358450897568</v>
      </c>
      <c r="Q203">
        <f>P203+0.00256*COS(RADIANS(125.04-1934.136*G203))</f>
        <v>23.438042681336146</v>
      </c>
      <c r="R203">
        <f t="shared" si="74"/>
        <v>120.84620434896085</v>
      </c>
      <c r="S203">
        <f t="shared" si="75"/>
        <v>20.415433866222312</v>
      </c>
      <c r="T203">
        <f t="shared" si="76"/>
        <v>4.3029814771139631E-2</v>
      </c>
      <c r="U203">
        <f t="shared" si="77"/>
        <v>-6.4448011687356495</v>
      </c>
      <c r="V203">
        <f t="shared" si="78"/>
        <v>113.81761189300336</v>
      </c>
      <c r="W203" s="7">
        <f t="shared" si="79"/>
        <v>0.47060283692273314</v>
      </c>
      <c r="X203" s="7">
        <f t="shared" si="80"/>
        <v>0.15444280388661269</v>
      </c>
      <c r="Y203" s="7">
        <f t="shared" si="81"/>
        <v>0.78676286995885358</v>
      </c>
      <c r="Z203">
        <f t="shared" si="82"/>
        <v>910.54089514402688</v>
      </c>
      <c r="AA203">
        <f>MOD(E203*1440+U203+4*$B$3-60*$B$4,1440)</f>
        <v>762.33191483126427</v>
      </c>
      <c r="AB203">
        <f t="shared" si="83"/>
        <v>10.582978707816068</v>
      </c>
      <c r="AC203">
        <f t="shared" si="66"/>
        <v>26.752985618220556</v>
      </c>
      <c r="AD203">
        <f t="shared" si="84"/>
        <v>63.247014381779444</v>
      </c>
      <c r="AE203">
        <f t="shared" si="85"/>
        <v>8.1332341739814955E-3</v>
      </c>
      <c r="AF203">
        <f t="shared" si="86"/>
        <v>63.255147615953426</v>
      </c>
      <c r="AG203">
        <f t="shared" si="67"/>
        <v>202.48075653794328</v>
      </c>
    </row>
    <row r="204" spans="4:33" x14ac:dyDescent="0.25">
      <c r="D204" s="1">
        <f t="shared" si="87"/>
        <v>44764</v>
      </c>
      <c r="E204" s="7">
        <f t="shared" si="68"/>
        <v>0.5</v>
      </c>
      <c r="F204" s="2">
        <f t="shared" si="69"/>
        <v>2459783</v>
      </c>
      <c r="G204" s="3">
        <f t="shared" si="70"/>
        <v>0.2255441478439425</v>
      </c>
      <c r="H204">
        <f>MOD(280.46646+G204*(36000.76983 + G204*0.0003032),360)</f>
        <v>120.22942845709804</v>
      </c>
      <c r="I204">
        <f>357.52911+G204*(35999.05029 - 0.0001537*G204)</f>
        <v>8476.9042230305367</v>
      </c>
      <c r="J204">
        <f>0.016708634-G204*(0.000042037+0.0000001267*G204)</f>
        <v>1.6699146355407479E-2</v>
      </c>
      <c r="K204">
        <f>SIN(RADIANS(I204))*(1.914602-G204*(0.004817+0.000014*G204))+SIN(RADIANS(2*I204))*(0.019993-0.000101*G204)+SIN(RADIANS(3*I204))*0.000289</f>
        <v>-0.54550979494648688</v>
      </c>
      <c r="L204">
        <f t="shared" si="71"/>
        <v>119.68391866215156</v>
      </c>
      <c r="M204">
        <f t="shared" si="72"/>
        <v>8476.3587132355897</v>
      </c>
      <c r="N204">
        <f t="shared" si="73"/>
        <v>1.0160016706649435</v>
      </c>
      <c r="O204">
        <f>L204-0.00569-0.00478*SIN(RADIANS(125.04-1934.136*G204))</f>
        <v>119.67463173732098</v>
      </c>
      <c r="P204">
        <f>23+(26+((21.448-G204*(46.815+G204*(0.00059-G204*0.001813))))/60)/60</f>
        <v>23.436358094862968</v>
      </c>
      <c r="Q204">
        <f>P204+0.00256*COS(RADIANS(125.04-1934.136*G204))</f>
        <v>23.438044106421355</v>
      </c>
      <c r="R204">
        <f t="shared" si="74"/>
        <v>121.84215274564224</v>
      </c>
      <c r="S204">
        <f t="shared" si="75"/>
        <v>20.217916452155574</v>
      </c>
      <c r="T204">
        <f t="shared" si="76"/>
        <v>4.3029820152594177E-2</v>
      </c>
      <c r="U204">
        <f t="shared" si="77"/>
        <v>-6.4860735305932451</v>
      </c>
      <c r="V204">
        <f t="shared" si="78"/>
        <v>113.56437771909506</v>
      </c>
      <c r="W204" s="7">
        <f t="shared" si="79"/>
        <v>0.47063149828513418</v>
      </c>
      <c r="X204" s="7">
        <f t="shared" si="80"/>
        <v>0.15517489350987013</v>
      </c>
      <c r="Y204" s="7">
        <f t="shared" si="81"/>
        <v>0.78608810306039822</v>
      </c>
      <c r="Z204">
        <f t="shared" si="82"/>
        <v>908.5150217527605</v>
      </c>
      <c r="AA204">
        <f>MOD(E204*1440+U204+4*$B$3-60*$B$4,1440)</f>
        <v>762.29064246940675</v>
      </c>
      <c r="AB204">
        <f t="shared" si="83"/>
        <v>10.572660617351687</v>
      </c>
      <c r="AC204">
        <f t="shared" si="66"/>
        <v>26.939633961093783</v>
      </c>
      <c r="AD204">
        <f t="shared" si="84"/>
        <v>63.060366038906217</v>
      </c>
      <c r="AE204">
        <f t="shared" si="85"/>
        <v>8.1992166648465429E-3</v>
      </c>
      <c r="AF204">
        <f t="shared" si="86"/>
        <v>63.068565255571066</v>
      </c>
      <c r="AG204">
        <f t="shared" si="67"/>
        <v>202.33607250807245</v>
      </c>
    </row>
    <row r="205" spans="4:33" x14ac:dyDescent="0.25">
      <c r="D205" s="1">
        <f t="shared" si="87"/>
        <v>44765</v>
      </c>
      <c r="E205" s="7">
        <f t="shared" si="68"/>
        <v>0.5</v>
      </c>
      <c r="F205" s="2">
        <f t="shared" si="69"/>
        <v>2459784</v>
      </c>
      <c r="G205" s="3">
        <f t="shared" si="70"/>
        <v>0.22557152635181382</v>
      </c>
      <c r="H205">
        <f>MOD(280.46646+G205*(36000.76983 + G205*0.0003032),360)</f>
        <v>121.21507582100639</v>
      </c>
      <c r="I205">
        <f>357.52911+G205*(35999.05029 - 0.0001537*G205)</f>
        <v>8477.8898233103628</v>
      </c>
      <c r="J205">
        <f>0.016708634-G205*(0.000042037+0.0000001267*G205)</f>
        <v>1.6699145202932288E-2</v>
      </c>
      <c r="K205">
        <f>SIN(RADIANS(I205))*(1.914602-G205*(0.004817+0.000014*G205))+SIN(RADIANS(2*I205))*(0.019993-0.000101*G205)+SIN(RADIANS(3*I205))*0.000289</f>
        <v>-0.57636482415414803</v>
      </c>
      <c r="L205">
        <f t="shared" si="71"/>
        <v>120.63871099685224</v>
      </c>
      <c r="M205">
        <f t="shared" si="72"/>
        <v>8477.3134584862091</v>
      </c>
      <c r="N205">
        <f t="shared" si="73"/>
        <v>1.0159184589721599</v>
      </c>
      <c r="O205">
        <f>L205-0.00569-0.00478*SIN(RADIANS(125.04-1934.136*G205))</f>
        <v>120.62942698308605</v>
      </c>
      <c r="P205">
        <f>23+(26+((21.448-G205*(46.815+G205*(0.00059-G205*0.001813))))/60)/60</f>
        <v>23.43635773882837</v>
      </c>
      <c r="Q205">
        <f>P205+0.00256*COS(RADIANS(125.04-1934.136*G205))</f>
        <v>23.438045530066411</v>
      </c>
      <c r="R205">
        <f t="shared" si="74"/>
        <v>122.83569786044421</v>
      </c>
      <c r="S205">
        <f t="shared" si="75"/>
        <v>20.014766393688717</v>
      </c>
      <c r="T205">
        <f t="shared" si="76"/>
        <v>4.3029825528610725E-2</v>
      </c>
      <c r="U205">
        <f t="shared" si="77"/>
        <v>-6.5177237982825513</v>
      </c>
      <c r="V205">
        <f t="shared" si="78"/>
        <v>113.30511521929924</v>
      </c>
      <c r="W205" s="7">
        <f t="shared" si="79"/>
        <v>0.47065347763769622</v>
      </c>
      <c r="X205" s="7">
        <f t="shared" si="80"/>
        <v>0.15591704647297611</v>
      </c>
      <c r="Y205" s="7">
        <f t="shared" si="81"/>
        <v>0.78538990880241621</v>
      </c>
      <c r="Z205">
        <f t="shared" si="82"/>
        <v>906.44092175439391</v>
      </c>
      <c r="AA205">
        <f>MOD(E205*1440+U205+4*$B$3-60*$B$4,1440)</f>
        <v>762.25899220171743</v>
      </c>
      <c r="AB205">
        <f t="shared" si="83"/>
        <v>10.564748050429358</v>
      </c>
      <c r="AC205">
        <f t="shared" si="66"/>
        <v>27.132461139552031</v>
      </c>
      <c r="AD205">
        <f t="shared" si="84"/>
        <v>62.867538860447965</v>
      </c>
      <c r="AE205">
        <f t="shared" si="85"/>
        <v>8.2676122527675523E-3</v>
      </c>
      <c r="AF205">
        <f t="shared" si="86"/>
        <v>62.875806472700731</v>
      </c>
      <c r="AG205">
        <f t="shared" si="67"/>
        <v>202.19447079012534</v>
      </c>
    </row>
    <row r="206" spans="4:33" x14ac:dyDescent="0.25">
      <c r="D206" s="1">
        <f t="shared" si="87"/>
        <v>44766</v>
      </c>
      <c r="E206" s="7">
        <f t="shared" si="68"/>
        <v>0.5</v>
      </c>
      <c r="F206" s="2">
        <f t="shared" si="69"/>
        <v>2459785</v>
      </c>
      <c r="G206" s="3">
        <f t="shared" si="70"/>
        <v>0.22559890485968515</v>
      </c>
      <c r="H206">
        <f>MOD(280.46646+G206*(36000.76983 + G206*0.0003032),360)</f>
        <v>122.20072318491657</v>
      </c>
      <c r="I206">
        <f>357.52911+G206*(35999.05029 - 0.0001537*G206)</f>
        <v>8478.8754235901906</v>
      </c>
      <c r="J206">
        <f>0.016708634-G206*(0.000042037+0.0000001267*G206)</f>
        <v>1.6699144050456909E-2</v>
      </c>
      <c r="K206">
        <f>SIN(RADIANS(I206))*(1.914602-G206*(0.004817+0.000014*G206))+SIN(RADIANS(2*I206))*(0.019993-0.000101*G206)+SIN(RADIANS(3*I206))*0.000289</f>
        <v>-0.60705911531206358</v>
      </c>
      <c r="L206">
        <f t="shared" si="71"/>
        <v>121.5936640696045</v>
      </c>
      <c r="M206">
        <f t="shared" si="72"/>
        <v>8478.2683644748777</v>
      </c>
      <c r="N206">
        <f t="shared" si="73"/>
        <v>1.0158306765426286</v>
      </c>
      <c r="O206">
        <f>L206-0.00569-0.00478*SIN(RADIANS(125.04-1934.136*G206))</f>
        <v>121.58438296997262</v>
      </c>
      <c r="P206">
        <f>23+(26+((21.448-G206*(46.815+G206*(0.00059-G206*0.001813))))/60)/60</f>
        <v>23.436357382793769</v>
      </c>
      <c r="Q206">
        <f>P206+0.00256*COS(RADIANS(125.04-1934.136*G206))</f>
        <v>23.438046952269794</v>
      </c>
      <c r="R206">
        <f t="shared" si="74"/>
        <v>123.82681178054747</v>
      </c>
      <c r="S206">
        <f t="shared" si="75"/>
        <v>19.806054647613703</v>
      </c>
      <c r="T206">
        <f t="shared" si="76"/>
        <v>4.3029830899183531E-2</v>
      </c>
      <c r="U206">
        <f t="shared" si="77"/>
        <v>-6.5396395833448846</v>
      </c>
      <c r="V206">
        <f t="shared" si="78"/>
        <v>113.03999248702277</v>
      </c>
      <c r="W206" s="7">
        <f t="shared" si="79"/>
        <v>0.47066869693287838</v>
      </c>
      <c r="X206" s="7">
        <f t="shared" si="80"/>
        <v>0.1566687178022596</v>
      </c>
      <c r="Y206" s="7">
        <f t="shared" si="81"/>
        <v>0.78466867606349711</v>
      </c>
      <c r="Z206">
        <f t="shared" si="82"/>
        <v>904.31993989618218</v>
      </c>
      <c r="AA206">
        <f>MOD(E206*1440+U206+4*$B$3-60*$B$4,1440)</f>
        <v>762.2370764166551</v>
      </c>
      <c r="AB206">
        <f t="shared" si="83"/>
        <v>10.559269104163775</v>
      </c>
      <c r="AC206">
        <f t="shared" si="66"/>
        <v>27.331402235056427</v>
      </c>
      <c r="AD206">
        <f t="shared" si="84"/>
        <v>62.66859776494357</v>
      </c>
      <c r="AE206">
        <f t="shared" si="85"/>
        <v>8.3384230160607042E-3</v>
      </c>
      <c r="AF206">
        <f t="shared" si="86"/>
        <v>62.676936187959633</v>
      </c>
      <c r="AG206">
        <f t="shared" si="67"/>
        <v>202.0560912653084</v>
      </c>
    </row>
    <row r="207" spans="4:33" x14ac:dyDescent="0.25">
      <c r="D207" s="1">
        <f t="shared" si="87"/>
        <v>44767</v>
      </c>
      <c r="E207" s="7">
        <f t="shared" si="68"/>
        <v>0.5</v>
      </c>
      <c r="F207" s="2">
        <f t="shared" si="69"/>
        <v>2459786</v>
      </c>
      <c r="G207" s="3">
        <f t="shared" si="70"/>
        <v>0.22562628336755647</v>
      </c>
      <c r="H207">
        <f>MOD(280.46646+G207*(36000.76983 + G207*0.0003032),360)</f>
        <v>123.18637054882674</v>
      </c>
      <c r="I207">
        <f>357.52911+G207*(35999.05029 - 0.0001537*G207)</f>
        <v>8479.8610238700167</v>
      </c>
      <c r="J207">
        <f>0.016708634-G207*(0.000042037+0.0000001267*G207)</f>
        <v>1.6699142897981335E-2</v>
      </c>
      <c r="K207">
        <f>SIN(RADIANS(I207))*(1.914602-G207*(0.004817+0.000014*G207))+SIN(RADIANS(2*I207))*(0.019993-0.000101*G207)+SIN(RADIANS(3*I207))*0.000289</f>
        <v>-0.63758405432998666</v>
      </c>
      <c r="L207">
        <f t="shared" si="71"/>
        <v>122.54878649449675</v>
      </c>
      <c r="M207">
        <f t="shared" si="72"/>
        <v>8479.223439815687</v>
      </c>
      <c r="N207">
        <f t="shared" si="73"/>
        <v>1.0157383469711982</v>
      </c>
      <c r="O207">
        <f>L207-0.00569-0.00478*SIN(RADIANS(125.04-1934.136*G207))</f>
        <v>122.53950831206663</v>
      </c>
      <c r="P207">
        <f>23+(26+((21.448-G207*(46.815+G207*(0.00059-G207*0.001813))))/60)/60</f>
        <v>23.436357026759172</v>
      </c>
      <c r="Q207">
        <f>P207+0.00256*COS(RADIANS(125.04-1934.136*G207))</f>
        <v>23.438048373029982</v>
      </c>
      <c r="R207">
        <f t="shared" si="74"/>
        <v>124.81546995183106</v>
      </c>
      <c r="S207">
        <f t="shared" si="75"/>
        <v>19.59185341688908</v>
      </c>
      <c r="T207">
        <f t="shared" si="76"/>
        <v>4.302983626430687E-2</v>
      </c>
      <c r="U207">
        <f t="shared" si="77"/>
        <v>-6.5517222224050133</v>
      </c>
      <c r="V207">
        <f t="shared" si="78"/>
        <v>112.76917701053904</v>
      </c>
      <c r="W207" s="7">
        <f t="shared" si="79"/>
        <v>0.47067708765444799</v>
      </c>
      <c r="X207" s="7">
        <f t="shared" si="80"/>
        <v>0.15742937373628396</v>
      </c>
      <c r="Y207" s="7">
        <f t="shared" si="81"/>
        <v>0.78392480157261191</v>
      </c>
      <c r="Z207">
        <f t="shared" si="82"/>
        <v>902.15341608431231</v>
      </c>
      <c r="AA207">
        <f>MOD(E207*1440+U207+4*$B$3-60*$B$4,1440)</f>
        <v>762.22499377759493</v>
      </c>
      <c r="AB207">
        <f t="shared" si="83"/>
        <v>10.556248444398733</v>
      </c>
      <c r="AC207">
        <f t="shared" si="66"/>
        <v>27.536389886302782</v>
      </c>
      <c r="AD207">
        <f t="shared" si="84"/>
        <v>62.463610113697214</v>
      </c>
      <c r="AE207">
        <f t="shared" si="85"/>
        <v>8.4116511188361293E-3</v>
      </c>
      <c r="AF207">
        <f t="shared" si="86"/>
        <v>62.472021764816049</v>
      </c>
      <c r="AG207">
        <f t="shared" si="67"/>
        <v>201.92105995480816</v>
      </c>
    </row>
    <row r="208" spans="4:33" x14ac:dyDescent="0.25">
      <c r="D208" s="1">
        <f t="shared" si="87"/>
        <v>44768</v>
      </c>
      <c r="E208" s="7">
        <f t="shared" si="68"/>
        <v>0.5</v>
      </c>
      <c r="F208" s="2">
        <f t="shared" si="69"/>
        <v>2459787</v>
      </c>
      <c r="G208" s="3">
        <f t="shared" si="70"/>
        <v>0.22565366187542779</v>
      </c>
      <c r="H208">
        <f>MOD(280.46646+G208*(36000.76983 + G208*0.0003032),360)</f>
        <v>124.1720179127351</v>
      </c>
      <c r="I208">
        <f>357.52911+G208*(35999.05029 - 0.0001537*G208)</f>
        <v>8480.8466241498409</v>
      </c>
      <c r="J208">
        <f>0.016708634-G208*(0.000042037+0.0000001267*G208)</f>
        <v>1.6699141745505575E-2</v>
      </c>
      <c r="K208">
        <f>SIN(RADIANS(I208))*(1.914602-G208*(0.004817+0.000014*G208))+SIN(RADIANS(2*I208))*(0.019993-0.000101*G208)+SIN(RADIANS(3*I208))*0.000289</f>
        <v>-0.66793106590711249</v>
      </c>
      <c r="L208">
        <f t="shared" si="71"/>
        <v>123.50408684682799</v>
      </c>
      <c r="M208">
        <f t="shared" si="72"/>
        <v>8480.1786930839335</v>
      </c>
      <c r="N208">
        <f t="shared" si="73"/>
        <v>1.0156414950883437</v>
      </c>
      <c r="O208">
        <f>L208-0.00569-0.00478*SIN(RADIANS(125.04-1934.136*G208))</f>
        <v>123.49481158466457</v>
      </c>
      <c r="P208">
        <f>23+(26+((21.448-G208*(46.815+G208*(0.00059-G208*0.001813))))/60)/60</f>
        <v>23.436356670724575</v>
      </c>
      <c r="Q208">
        <f>P208+0.00256*COS(RADIANS(125.04-1934.136*G208))</f>
        <v>23.438049792345463</v>
      </c>
      <c r="R208">
        <f t="shared" si="74"/>
        <v>125.80165117259135</v>
      </c>
      <c r="S208">
        <f t="shared" si="75"/>
        <v>19.372236090361618</v>
      </c>
      <c r="T208">
        <f t="shared" si="76"/>
        <v>4.3029841623975031E-2</v>
      </c>
      <c r="U208">
        <f t="shared" si="77"/>
        <v>-6.5538867691709521</v>
      </c>
      <c r="V208">
        <f t="shared" si="78"/>
        <v>112.49283539072003</v>
      </c>
      <c r="W208" s="7">
        <f t="shared" si="79"/>
        <v>0.47067859081192431</v>
      </c>
      <c r="X208" s="7">
        <f t="shared" si="80"/>
        <v>0.15819849250436865</v>
      </c>
      <c r="Y208" s="7">
        <f t="shared" si="81"/>
        <v>0.78315868911947994</v>
      </c>
      <c r="Z208">
        <f t="shared" si="82"/>
        <v>899.94268312576025</v>
      </c>
      <c r="AA208">
        <f>MOD(E208*1440+U208+4*$B$3-60*$B$4,1440)</f>
        <v>762.22282923082901</v>
      </c>
      <c r="AB208">
        <f t="shared" si="83"/>
        <v>10.555707307707252</v>
      </c>
      <c r="AC208">
        <f t="shared" si="66"/>
        <v>27.747354400709369</v>
      </c>
      <c r="AD208">
        <f t="shared" si="84"/>
        <v>62.252645599290631</v>
      </c>
      <c r="AE208">
        <f t="shared" si="85"/>
        <v>8.4872988526766471E-3</v>
      </c>
      <c r="AF208">
        <f t="shared" si="86"/>
        <v>62.261132898143309</v>
      </c>
      <c r="AG208">
        <f t="shared" si="67"/>
        <v>201.78948915408466</v>
      </c>
    </row>
    <row r="209" spans="4:33" x14ac:dyDescent="0.25">
      <c r="D209" s="1">
        <f t="shared" si="87"/>
        <v>44769</v>
      </c>
      <c r="E209" s="7">
        <f t="shared" si="68"/>
        <v>0.5</v>
      </c>
      <c r="F209" s="2">
        <f t="shared" si="69"/>
        <v>2459788</v>
      </c>
      <c r="G209" s="3">
        <f t="shared" si="70"/>
        <v>0.22568104038329911</v>
      </c>
      <c r="H209">
        <f>MOD(280.46646+G209*(36000.76983 + G209*0.0003032),360)</f>
        <v>125.15766527664709</v>
      </c>
      <c r="I209">
        <f>357.52911+G209*(35999.05029 - 0.0001537*G209)</f>
        <v>8481.8322244296669</v>
      </c>
      <c r="J209">
        <f>0.016708634-G209*(0.000042037+0.0000001267*G209)</f>
        <v>1.6699140593029623E-2</v>
      </c>
      <c r="K209">
        <f>SIN(RADIANS(I209))*(1.914602-G209*(0.004817+0.000014*G209))+SIN(RADIANS(2*I209))*(0.019993-0.000101*G209)+SIN(RADIANS(3*I209))*0.000289</f>
        <v>-0.69809161555605181</v>
      </c>
      <c r="L209">
        <f t="shared" si="71"/>
        <v>124.45957366109104</v>
      </c>
      <c r="M209">
        <f t="shared" si="72"/>
        <v>8481.1341328141116</v>
      </c>
      <c r="N209">
        <f t="shared" si="73"/>
        <v>1.0155401469555267</v>
      </c>
      <c r="O209">
        <f>L209-0.00569-0.00478*SIN(RADIANS(125.04-1934.136*G209))</f>
        <v>124.45030132225678</v>
      </c>
      <c r="P209">
        <f>23+(26+((21.448-G209*(46.815+G209*(0.00059-G209*0.001813))))/60)/60</f>
        <v>23.436356314689974</v>
      </c>
      <c r="Q209">
        <f>P209+0.00256*COS(RADIANS(125.04-1934.136*G209))</f>
        <v>23.438051210214716</v>
      </c>
      <c r="R209">
        <f t="shared" si="74"/>
        <v>126.78533758168906</v>
      </c>
      <c r="S209">
        <f t="shared" si="75"/>
        <v>19.14727718348006</v>
      </c>
      <c r="T209">
        <f t="shared" si="76"/>
        <v>4.302984697818224E-2</v>
      </c>
      <c r="U209">
        <f t="shared" si="77"/>
        <v>-6.5460619603069263</v>
      </c>
      <c r="V209">
        <f t="shared" si="78"/>
        <v>112.21113307513554</v>
      </c>
      <c r="W209" s="7">
        <f t="shared" si="79"/>
        <v>0.47067315691687983</v>
      </c>
      <c r="X209" s="7">
        <f t="shared" si="80"/>
        <v>0.15897556504150334</v>
      </c>
      <c r="Y209" s="7">
        <f t="shared" si="81"/>
        <v>0.78237074879225632</v>
      </c>
      <c r="Z209">
        <f t="shared" si="82"/>
        <v>897.68906460108428</v>
      </c>
      <c r="AA209">
        <f>MOD(E209*1440+U209+4*$B$3-60*$B$4,1440)</f>
        <v>762.23065403969304</v>
      </c>
      <c r="AB209">
        <f t="shared" si="83"/>
        <v>10.557663509923259</v>
      </c>
      <c r="AC209">
        <f t="shared" si="66"/>
        <v>27.964223865489572</v>
      </c>
      <c r="AD209">
        <f t="shared" si="84"/>
        <v>62.035776134510428</v>
      </c>
      <c r="AE209">
        <f t="shared" si="85"/>
        <v>8.5653686782605175E-3</v>
      </c>
      <c r="AF209">
        <f t="shared" si="86"/>
        <v>62.04434150318869</v>
      </c>
      <c r="AG209">
        <f t="shared" si="67"/>
        <v>201.66147762371321</v>
      </c>
    </row>
    <row r="210" spans="4:33" x14ac:dyDescent="0.25">
      <c r="D210" s="1">
        <f t="shared" si="87"/>
        <v>44770</v>
      </c>
      <c r="E210" s="7">
        <f t="shared" si="68"/>
        <v>0.5</v>
      </c>
      <c r="F210" s="2">
        <f t="shared" si="69"/>
        <v>2459789</v>
      </c>
      <c r="G210" s="3">
        <f t="shared" si="70"/>
        <v>0.22570841889117044</v>
      </c>
      <c r="H210">
        <f>MOD(280.46646+G210*(36000.76983 + G210*0.0003032),360)</f>
        <v>126.14331264055909</v>
      </c>
      <c r="I210">
        <f>357.52911+G210*(35999.05029 - 0.0001537*G210)</f>
        <v>8482.8178247094929</v>
      </c>
      <c r="J210">
        <f>0.016708634-G210*(0.000042037+0.0000001267*G210)</f>
        <v>1.6699139440553484E-2</v>
      </c>
      <c r="K210">
        <f>SIN(RADIANS(I210))*(1.914602-G210*(0.004817+0.000014*G210))+SIN(RADIANS(2*I210))*(0.019993-0.000101*G210)+SIN(RADIANS(3*I210))*0.000289</f>
        <v>-0.72805721162661774</v>
      </c>
      <c r="L210">
        <f t="shared" si="71"/>
        <v>125.41525542893247</v>
      </c>
      <c r="M210">
        <f t="shared" si="72"/>
        <v>8482.089767497866</v>
      </c>
      <c r="N210">
        <f t="shared" si="73"/>
        <v>1.0154343298603121</v>
      </c>
      <c r="O210">
        <f>L210-0.00569-0.00478*SIN(RADIANS(125.04-1934.136*G210))</f>
        <v>125.40598601648732</v>
      </c>
      <c r="P210">
        <f>23+(26+((21.448-G210*(46.815+G210*(0.00059-G210*0.001813))))/60)/60</f>
        <v>23.436355958655376</v>
      </c>
      <c r="Q210">
        <f>P210+0.00256*COS(RADIANS(125.04-1934.136*G210))</f>
        <v>23.438052626636228</v>
      </c>
      <c r="R210">
        <f t="shared" si="74"/>
        <v>127.76651464136025</v>
      </c>
      <c r="S210">
        <f t="shared" si="75"/>
        <v>18.9170522801267</v>
      </c>
      <c r="T210">
        <f t="shared" si="76"/>
        <v>4.3029852326922809E-2</v>
      </c>
      <c r="U210">
        <f t="shared" si="77"/>
        <v>-6.5281901559801891</v>
      </c>
      <c r="V210">
        <f t="shared" si="78"/>
        <v>111.92423410876111</v>
      </c>
      <c r="W210" s="7">
        <f t="shared" si="79"/>
        <v>0.47066074594165291</v>
      </c>
      <c r="X210" s="7">
        <f t="shared" si="80"/>
        <v>0.15976009563953872</v>
      </c>
      <c r="Y210" s="7">
        <f t="shared" si="81"/>
        <v>0.78156139624376708</v>
      </c>
      <c r="Z210">
        <f t="shared" si="82"/>
        <v>895.3938728700889</v>
      </c>
      <c r="AA210">
        <f>MOD(E210*1440+U210+4*$B$3-60*$B$4,1440)</f>
        <v>762.24852584401981</v>
      </c>
      <c r="AB210">
        <f t="shared" si="83"/>
        <v>10.562131461004952</v>
      </c>
      <c r="AC210">
        <f t="shared" si="66"/>
        <v>28.186924257731761</v>
      </c>
      <c r="AD210">
        <f t="shared" si="84"/>
        <v>61.813075742268239</v>
      </c>
      <c r="AE210">
        <f t="shared" si="85"/>
        <v>8.6458632667556958E-3</v>
      </c>
      <c r="AF210">
        <f t="shared" si="86"/>
        <v>61.821721605534997</v>
      </c>
      <c r="AG210">
        <f t="shared" si="67"/>
        <v>201.53711083219721</v>
      </c>
    </row>
    <row r="211" spans="4:33" x14ac:dyDescent="0.25">
      <c r="D211" s="1">
        <f t="shared" si="87"/>
        <v>44771</v>
      </c>
      <c r="E211" s="7">
        <f t="shared" si="68"/>
        <v>0.5</v>
      </c>
      <c r="F211" s="2">
        <f t="shared" si="69"/>
        <v>2459790</v>
      </c>
      <c r="G211" s="3">
        <f t="shared" si="70"/>
        <v>0.22573579739904176</v>
      </c>
      <c r="H211">
        <f>MOD(280.46646+G211*(36000.76983 + G211*0.0003032),360)</f>
        <v>127.12896000447108</v>
      </c>
      <c r="I211">
        <f>357.52911+G211*(35999.05029 - 0.0001537*G211)</f>
        <v>8483.8034249893171</v>
      </c>
      <c r="J211">
        <f>0.016708634-G211*(0.000042037+0.0000001267*G211)</f>
        <v>1.6699138288077151E-2</v>
      </c>
      <c r="K211">
        <f>SIN(RADIANS(I211))*(1.914602-G211*(0.004817+0.000014*G211))+SIN(RADIANS(2*I211))*(0.019993-0.000101*G211)+SIN(RADIANS(3*I211))*0.000289</f>
        <v>-0.7578194073290484</v>
      </c>
      <c r="L211">
        <f t="shared" si="71"/>
        <v>126.37114059714203</v>
      </c>
      <c r="M211">
        <f t="shared" si="72"/>
        <v>8483.0456055819886</v>
      </c>
      <c r="N211">
        <f t="shared" si="73"/>
        <v>1.0153240723112353</v>
      </c>
      <c r="O211">
        <f>L211-0.00569-0.00478*SIN(RADIANS(125.04-1934.136*G211))</f>
        <v>126.36187411414343</v>
      </c>
      <c r="P211">
        <f>23+(26+((21.448-G211*(46.815+G211*(0.00059-G211*0.001813))))/60)/60</f>
        <v>23.436355602620779</v>
      </c>
      <c r="Q211">
        <f>P211+0.00256*COS(RADIANS(125.04-1934.136*G211))</f>
        <v>23.438054041608485</v>
      </c>
      <c r="R211">
        <f t="shared" si="74"/>
        <v>128.74517111501891</v>
      </c>
      <c r="S211">
        <f t="shared" si="75"/>
        <v>18.681637975665584</v>
      </c>
      <c r="T211">
        <f t="shared" si="76"/>
        <v>4.3029857670190991E-2</v>
      </c>
      <c r="U211">
        <f t="shared" si="77"/>
        <v>-6.5002272559741714</v>
      </c>
      <c r="V211">
        <f t="shared" si="78"/>
        <v>111.6323009014027</v>
      </c>
      <c r="W211" s="7">
        <f t="shared" si="79"/>
        <v>0.4706413272610932</v>
      </c>
      <c r="X211" s="7">
        <f t="shared" si="80"/>
        <v>0.16055160253497461</v>
      </c>
      <c r="Y211" s="7">
        <f t="shared" si="81"/>
        <v>0.78073105198721182</v>
      </c>
      <c r="Z211">
        <f t="shared" si="82"/>
        <v>893.05840721122161</v>
      </c>
      <c r="AA211">
        <f>MOD(E211*1440+U211+4*$B$3-60*$B$4,1440)</f>
        <v>762.27648874402576</v>
      </c>
      <c r="AB211">
        <f t="shared" si="83"/>
        <v>10.569122186006439</v>
      </c>
      <c r="AC211">
        <f t="shared" si="66"/>
        <v>28.415379552973107</v>
      </c>
      <c r="AD211">
        <f t="shared" si="84"/>
        <v>61.584620447026893</v>
      </c>
      <c r="AE211">
        <f t="shared" si="85"/>
        <v>8.7287855408319792E-3</v>
      </c>
      <c r="AF211">
        <f t="shared" si="86"/>
        <v>61.593349232567725</v>
      </c>
      <c r="AG211">
        <f t="shared" si="67"/>
        <v>201.41646124601473</v>
      </c>
    </row>
    <row r="212" spans="4:33" x14ac:dyDescent="0.25">
      <c r="D212" s="1">
        <f t="shared" si="87"/>
        <v>44772</v>
      </c>
      <c r="E212" s="7">
        <f t="shared" si="68"/>
        <v>0.5</v>
      </c>
      <c r="F212" s="2">
        <f t="shared" si="69"/>
        <v>2459791</v>
      </c>
      <c r="G212" s="3">
        <f t="shared" si="70"/>
        <v>0.22576317590691308</v>
      </c>
      <c r="H212">
        <f>MOD(280.46646+G212*(36000.76983 + G212*0.0003032),360)</f>
        <v>128.11460736838308</v>
      </c>
      <c r="I212">
        <f>357.52911+G212*(35999.05029 - 0.0001537*G212)</f>
        <v>8484.7890252691432</v>
      </c>
      <c r="J212">
        <f>0.016708634-G212*(0.000042037+0.0000001267*G212)</f>
        <v>1.6699137135600631E-2</v>
      </c>
      <c r="K212">
        <f>SIN(RADIANS(I212))*(1.914602-G212*(0.004817+0.000014*G212))+SIN(RADIANS(2*I212))*(0.019993-0.000101*G212)+SIN(RADIANS(3*I212))*0.000289</f>
        <v>-0.78736980275698043</v>
      </c>
      <c r="L212">
        <f t="shared" si="71"/>
        <v>127.32723756562609</v>
      </c>
      <c r="M212">
        <f t="shared" si="72"/>
        <v>8484.0016554663871</v>
      </c>
      <c r="N212">
        <f t="shared" si="73"/>
        <v>1.015209404032424</v>
      </c>
      <c r="O212">
        <f>L212-0.00569-0.00478*SIN(RADIANS(125.04-1934.136*G212))</f>
        <v>127.31797401512901</v>
      </c>
      <c r="P212">
        <f>23+(26+((21.448-G212*(46.815+G212*(0.00059-G212*0.001813))))/60)/60</f>
        <v>23.436355246586182</v>
      </c>
      <c r="Q212">
        <f>P212+0.00256*COS(RADIANS(125.04-1934.136*G212))</f>
        <v>23.43805545512997</v>
      </c>
      <c r="R212">
        <f t="shared" si="74"/>
        <v>129.72129904028176</v>
      </c>
      <c r="S212">
        <f t="shared" si="75"/>
        <v>18.441111821320813</v>
      </c>
      <c r="T212">
        <f t="shared" si="76"/>
        <v>4.302986300798109E-2</v>
      </c>
      <c r="U212">
        <f t="shared" si="77"/>
        <v>-6.4621425923200135</v>
      </c>
      <c r="V212">
        <f t="shared" si="78"/>
        <v>111.3354940118716</v>
      </c>
      <c r="W212" s="7">
        <f t="shared" si="79"/>
        <v>0.47061487957800002</v>
      </c>
      <c r="X212" s="7">
        <f t="shared" si="80"/>
        <v>0.16134961843391224</v>
      </c>
      <c r="Y212" s="7">
        <f t="shared" si="81"/>
        <v>0.77988014072208789</v>
      </c>
      <c r="Z212">
        <f t="shared" si="82"/>
        <v>890.68395209497282</v>
      </c>
      <c r="AA212">
        <f>MOD(E212*1440+U212+4*$B$3-60*$B$4,1440)</f>
        <v>762.31457340767997</v>
      </c>
      <c r="AB212">
        <f t="shared" si="83"/>
        <v>10.578643351919993</v>
      </c>
      <c r="AC212">
        <f t="shared" si="66"/>
        <v>28.649511831784856</v>
      </c>
      <c r="AD212">
        <f t="shared" si="84"/>
        <v>61.350488168215144</v>
      </c>
      <c r="AE212">
        <f t="shared" si="85"/>
        <v>8.8141387151441201E-3</v>
      </c>
      <c r="AF212">
        <f t="shared" si="86"/>
        <v>61.359302306930289</v>
      </c>
      <c r="AG212">
        <f t="shared" si="67"/>
        <v>201.2995886621342</v>
      </c>
    </row>
    <row r="213" spans="4:33" x14ac:dyDescent="0.25">
      <c r="D213" s="1">
        <f t="shared" si="87"/>
        <v>44773</v>
      </c>
      <c r="E213" s="7">
        <f t="shared" si="68"/>
        <v>0.5</v>
      </c>
      <c r="F213" s="2">
        <f t="shared" si="69"/>
        <v>2459792</v>
      </c>
      <c r="G213" s="3">
        <f t="shared" si="70"/>
        <v>0.22579055441478441</v>
      </c>
      <c r="H213">
        <f>MOD(280.46646+G213*(36000.76983 + G213*0.0003032),360)</f>
        <v>129.10025473229689</v>
      </c>
      <c r="I213">
        <f>357.52911+G213*(35999.05029 - 0.0001537*G213)</f>
        <v>8485.7746255489674</v>
      </c>
      <c r="J213">
        <f>0.016708634-G213*(0.000042037+0.0000001267*G213)</f>
        <v>1.6699135983123923E-2</v>
      </c>
      <c r="K213">
        <f>SIN(RADIANS(I213))*(1.914602-G213*(0.004817+0.000014*G213))+SIN(RADIANS(2*I213))*(0.019993-0.000101*G213)+SIN(RADIANS(3*I213))*0.000289</f>
        <v>-0.81670004690900577</v>
      </c>
      <c r="L213">
        <f t="shared" si="71"/>
        <v>128.28355468538788</v>
      </c>
      <c r="M213">
        <f t="shared" si="72"/>
        <v>8484.9579255020581</v>
      </c>
      <c r="N213">
        <f t="shared" si="73"/>
        <v>1.0150903559579691</v>
      </c>
      <c r="O213">
        <f>L213-0.00569-0.00478*SIN(RADIANS(125.04-1934.136*G213))</f>
        <v>128.27429407044477</v>
      </c>
      <c r="P213">
        <f>23+(26+((21.448-G213*(46.815+G213*(0.00059-G213*0.001813))))/60)/60</f>
        <v>23.436354890551584</v>
      </c>
      <c r="Q213">
        <f>P213+0.00256*COS(RADIANS(125.04-1934.136*G213))</f>
        <v>23.438056867199176</v>
      </c>
      <c r="R213">
        <f t="shared" si="74"/>
        <v>130.69489369752267</v>
      </c>
      <c r="S213">
        <f t="shared" si="75"/>
        <v>18.195552269974499</v>
      </c>
      <c r="T213">
        <f t="shared" si="76"/>
        <v>4.3029868340287401E-2</v>
      </c>
      <c r="U213">
        <f t="shared" si="77"/>
        <v>-6.4139187994823228</v>
      </c>
      <c r="V213">
        <f t="shared" si="78"/>
        <v>111.03397194882884</v>
      </c>
      <c r="W213" s="7">
        <f t="shared" si="79"/>
        <v>0.47058139083297384</v>
      </c>
      <c r="X213" s="7">
        <f t="shared" si="80"/>
        <v>0.16215369097511598</v>
      </c>
      <c r="Y213" s="7">
        <f t="shared" si="81"/>
        <v>0.77900909069083168</v>
      </c>
      <c r="Z213">
        <f t="shared" si="82"/>
        <v>888.27177559063068</v>
      </c>
      <c r="AA213">
        <f>MOD(E213*1440+U213+4*$B$3-60*$B$4,1440)</f>
        <v>762.36279720051766</v>
      </c>
      <c r="AB213">
        <f t="shared" si="83"/>
        <v>10.590699300129415</v>
      </c>
      <c r="AC213">
        <f t="shared" si="66"/>
        <v>28.889241383949283</v>
      </c>
      <c r="AD213">
        <f t="shared" si="84"/>
        <v>61.110758616050717</v>
      </c>
      <c r="AE213">
        <f t="shared" si="85"/>
        <v>8.9019263361569487E-3</v>
      </c>
      <c r="AF213">
        <f t="shared" si="86"/>
        <v>61.119660542386875</v>
      </c>
      <c r="AG213">
        <f t="shared" si="67"/>
        <v>201.1865405781918</v>
      </c>
    </row>
    <row r="214" spans="4:33" x14ac:dyDescent="0.25">
      <c r="D214" s="1">
        <f t="shared" si="87"/>
        <v>44774</v>
      </c>
      <c r="E214" s="7">
        <f t="shared" si="68"/>
        <v>0.5</v>
      </c>
      <c r="F214" s="2">
        <f t="shared" si="69"/>
        <v>2459793</v>
      </c>
      <c r="G214" s="3">
        <f t="shared" si="70"/>
        <v>0.22581793292265573</v>
      </c>
      <c r="H214">
        <f>MOD(280.46646+G214*(36000.76983 + G214*0.0003032),360)</f>
        <v>130.08590209620888</v>
      </c>
      <c r="I214">
        <f>357.52911+G214*(35999.05029 - 0.0001537*G214)</f>
        <v>8486.7602258287916</v>
      </c>
      <c r="J214">
        <f>0.016708634-G214*(0.000042037+0.0000001267*G214)</f>
        <v>1.6699134830647021E-2</v>
      </c>
      <c r="K214">
        <f>SIN(RADIANS(I214))*(1.914602-G214*(0.004817+0.000014*G214))+SIN(RADIANS(2*I214))*(0.019993-0.000101*G214)+SIN(RADIANS(3*I214))*0.000289</f>
        <v>-0.84580183971067435</v>
      </c>
      <c r="L214">
        <f t="shared" si="71"/>
        <v>129.24010025649821</v>
      </c>
      <c r="M214">
        <f t="shared" si="72"/>
        <v>8485.9144239890811</v>
      </c>
      <c r="N214">
        <f t="shared" si="73"/>
        <v>1.0149669602260447</v>
      </c>
      <c r="O214">
        <f>L214-0.00569-0.00478*SIN(RADIANS(125.04-1934.136*G214))</f>
        <v>129.23084258015899</v>
      </c>
      <c r="P214">
        <f>23+(26+((21.448-G214*(46.815+G214*(0.00059-G214*0.001813))))/60)/60</f>
        <v>23.43635453451699</v>
      </c>
      <c r="Q214">
        <f>P214+0.00256*COS(RADIANS(125.04-1934.136*G214))</f>
        <v>23.438058277814598</v>
      </c>
      <c r="R214">
        <f t="shared" si="74"/>
        <v>131.66595357422568</v>
      </c>
      <c r="S214">
        <f t="shared" si="75"/>
        <v>17.945038623474606</v>
      </c>
      <c r="T214">
        <f t="shared" si="76"/>
        <v>4.3029873667104229E-2</v>
      </c>
      <c r="U214">
        <f t="shared" si="77"/>
        <v>-6.3555516631824167</v>
      </c>
      <c r="V214">
        <f t="shared" si="78"/>
        <v>110.7278909881436</v>
      </c>
      <c r="W214" s="7">
        <f t="shared" si="79"/>
        <v>0.47054085809943225</v>
      </c>
      <c r="X214" s="7">
        <f t="shared" si="80"/>
        <v>0.16296338313236669</v>
      </c>
      <c r="Y214" s="7">
        <f t="shared" si="81"/>
        <v>0.7781183330664978</v>
      </c>
      <c r="Z214">
        <f t="shared" si="82"/>
        <v>885.82312790514879</v>
      </c>
      <c r="AA214">
        <f>MOD(E214*1440+U214+4*$B$3-60*$B$4,1440)</f>
        <v>762.42116433681758</v>
      </c>
      <c r="AB214">
        <f t="shared" si="83"/>
        <v>10.605291084204396</v>
      </c>
      <c r="AC214">
        <f t="shared" si="66"/>
        <v>29.134486809852817</v>
      </c>
      <c r="AD214">
        <f t="shared" si="84"/>
        <v>60.865513190147183</v>
      </c>
      <c r="AE214">
        <f t="shared" si="85"/>
        <v>8.9921523211948136E-3</v>
      </c>
      <c r="AF214">
        <f t="shared" si="86"/>
        <v>60.874505342468375</v>
      </c>
      <c r="AG214">
        <f t="shared" si="67"/>
        <v>201.07735259559027</v>
      </c>
    </row>
    <row r="215" spans="4:33" x14ac:dyDescent="0.25">
      <c r="D215" s="1">
        <f t="shared" si="87"/>
        <v>44775</v>
      </c>
      <c r="E215" s="7">
        <f t="shared" si="68"/>
        <v>0.5</v>
      </c>
      <c r="F215" s="2">
        <f t="shared" si="69"/>
        <v>2459794</v>
      </c>
      <c r="G215" s="3">
        <f t="shared" si="70"/>
        <v>0.22584531143052702</v>
      </c>
      <c r="H215">
        <f>MOD(280.46646+G215*(36000.76983 + G215*0.0003032),360)</f>
        <v>131.0715494601227</v>
      </c>
      <c r="I215">
        <f>357.52911+G215*(35999.05029 - 0.0001537*G215)</f>
        <v>8487.7458261086158</v>
      </c>
      <c r="J215">
        <f>0.016708634-G215*(0.000042037+0.0000001267*G215)</f>
        <v>1.6699133678169931E-2</v>
      </c>
      <c r="K215">
        <f>SIN(RADIANS(I215))*(1.914602-G215*(0.004817+0.000014*G215))+SIN(RADIANS(2*I215))*(0.019993-0.000101*G215)+SIN(RADIANS(3*I215))*0.000289</f>
        <v>-0.87466693403463036</v>
      </c>
      <c r="L215">
        <f t="shared" si="71"/>
        <v>130.19688252608807</v>
      </c>
      <c r="M215">
        <f t="shared" si="72"/>
        <v>8486.8711591745814</v>
      </c>
      <c r="N215">
        <f t="shared" si="73"/>
        <v>1.0148392501727772</v>
      </c>
      <c r="O215">
        <f>L215-0.00569-0.00478*SIN(RADIANS(125.04-1934.136*G215))</f>
        <v>130.18762779140019</v>
      </c>
      <c r="P215">
        <f>23+(26+((21.448-G215*(46.815+G215*(0.00059-G215*0.001813))))/60)/60</f>
        <v>23.436354178482393</v>
      </c>
      <c r="Q215">
        <f>P215+0.00256*COS(RADIANS(125.04-1934.136*G215))</f>
        <v>23.438059686974714</v>
      </c>
      <c r="R215">
        <f t="shared" si="74"/>
        <v>132.63448032545523</v>
      </c>
      <c r="S215">
        <f t="shared" si="75"/>
        <v>17.689650981523169</v>
      </c>
      <c r="T215">
        <f t="shared" si="76"/>
        <v>4.3029878988425849E-2</v>
      </c>
      <c r="U215">
        <f t="shared" si="77"/>
        <v>-6.287049949020437</v>
      </c>
      <c r="V215">
        <f t="shared" si="78"/>
        <v>110.41740500651764</v>
      </c>
      <c r="W215" s="7">
        <f t="shared" si="79"/>
        <v>0.47049328746459756</v>
      </c>
      <c r="X215" s="7">
        <f t="shared" si="80"/>
        <v>0.16377827355760413</v>
      </c>
      <c r="Y215" s="7">
        <f t="shared" si="81"/>
        <v>0.77720830137159091</v>
      </c>
      <c r="Z215">
        <f t="shared" si="82"/>
        <v>883.33924005214112</v>
      </c>
      <c r="AA215">
        <f>MOD(E215*1440+U215+4*$B$3-60*$B$4,1440)</f>
        <v>762.48966605097951</v>
      </c>
      <c r="AB215">
        <f t="shared" si="83"/>
        <v>10.622416512744877</v>
      </c>
      <c r="AC215">
        <f t="shared" si="66"/>
        <v>29.385165118778357</v>
      </c>
      <c r="AD215">
        <f t="shared" si="84"/>
        <v>60.61483488122164</v>
      </c>
      <c r="AE215">
        <f t="shared" si="85"/>
        <v>9.0848209966140694E-3</v>
      </c>
      <c r="AF215">
        <f t="shared" si="86"/>
        <v>60.623919702218252</v>
      </c>
      <c r="AG215">
        <f t="shared" si="67"/>
        <v>200.97204885084525</v>
      </c>
    </row>
    <row r="216" spans="4:33" x14ac:dyDescent="0.25">
      <c r="D216" s="1">
        <f t="shared" si="87"/>
        <v>44776</v>
      </c>
      <c r="E216" s="7">
        <f t="shared" si="68"/>
        <v>0.5</v>
      </c>
      <c r="F216" s="2">
        <f t="shared" si="69"/>
        <v>2459795</v>
      </c>
      <c r="G216" s="3">
        <f t="shared" si="70"/>
        <v>0.22587268993839835</v>
      </c>
      <c r="H216">
        <f>MOD(280.46646+G216*(36000.76983 + G216*0.0003032),360)</f>
        <v>132.05719682403651</v>
      </c>
      <c r="I216">
        <f>357.52911+G216*(35999.05029 - 0.0001537*G216)</f>
        <v>8488.7314263884382</v>
      </c>
      <c r="J216">
        <f>0.016708634-G216*(0.000042037+0.0000001267*G216)</f>
        <v>1.6699132525692651E-2</v>
      </c>
      <c r="K216">
        <f>SIN(RADIANS(I216))*(1.914602-G216*(0.004817+0.000014*G216))+SIN(RADIANS(2*I216))*(0.019993-0.000101*G216)+SIN(RADIANS(3*I216))*0.000289</f>
        <v>-0.90328713772023883</v>
      </c>
      <c r="L216">
        <f t="shared" si="71"/>
        <v>131.15390968631627</v>
      </c>
      <c r="M216">
        <f t="shared" si="72"/>
        <v>8487.8281392507179</v>
      </c>
      <c r="N216">
        <f t="shared" si="73"/>
        <v>1.01470726032586</v>
      </c>
      <c r="O216">
        <f>L216-0.00569-0.00478*SIN(RADIANS(125.04-1934.136*G216))</f>
        <v>131.14465789632465</v>
      </c>
      <c r="P216">
        <f>23+(26+((21.448-G216*(46.815+G216*(0.00059-G216*0.001813))))/60)/60</f>
        <v>23.436353822447796</v>
      </c>
      <c r="Q216">
        <f>P216+0.00256*COS(RADIANS(125.04-1934.136*G216))</f>
        <v>23.438061094678023</v>
      </c>
      <c r="R216">
        <f t="shared" si="74"/>
        <v>133.60047873068271</v>
      </c>
      <c r="S216">
        <f t="shared" si="75"/>
        <v>17.429470192227118</v>
      </c>
      <c r="T216">
        <f t="shared" si="76"/>
        <v>4.302988430424657E-2</v>
      </c>
      <c r="U216">
        <f t="shared" si="77"/>
        <v>-6.2084352120896309</v>
      </c>
      <c r="V216">
        <f t="shared" si="78"/>
        <v>110.10266533108337</v>
      </c>
      <c r="W216" s="7">
        <f t="shared" si="79"/>
        <v>0.47043869389728449</v>
      </c>
      <c r="X216" s="7">
        <f t="shared" si="80"/>
        <v>0.16459795686649734</v>
      </c>
      <c r="Y216" s="7">
        <f t="shared" si="81"/>
        <v>0.77627943092807172</v>
      </c>
      <c r="Z216">
        <f t="shared" si="82"/>
        <v>880.82132264866698</v>
      </c>
      <c r="AA216">
        <f>MOD(E216*1440+U216+4*$B$3-60*$B$4,1440)</f>
        <v>762.56828078791034</v>
      </c>
      <c r="AB216">
        <f t="shared" si="83"/>
        <v>10.642070196977585</v>
      </c>
      <c r="AC216">
        <f t="shared" si="66"/>
        <v>29.641191823810903</v>
      </c>
      <c r="AD216">
        <f t="shared" si="84"/>
        <v>60.3588081761891</v>
      </c>
      <c r="AE216">
        <f t="shared" si="85"/>
        <v>9.1799371350036307E-3</v>
      </c>
      <c r="AF216">
        <f t="shared" si="86"/>
        <v>60.367988113324103</v>
      </c>
      <c r="AG216">
        <f t="shared" si="67"/>
        <v>200.87064247066181</v>
      </c>
    </row>
    <row r="217" spans="4:33" x14ac:dyDescent="0.25">
      <c r="D217" s="1">
        <f t="shared" si="87"/>
        <v>44777</v>
      </c>
      <c r="E217" s="7">
        <f t="shared" si="68"/>
        <v>0.5</v>
      </c>
      <c r="F217" s="2">
        <f t="shared" si="69"/>
        <v>2459796</v>
      </c>
      <c r="G217" s="3">
        <f t="shared" si="70"/>
        <v>0.22590006844626967</v>
      </c>
      <c r="H217">
        <f>MOD(280.46646+G217*(36000.76983 + G217*0.0003032),360)</f>
        <v>133.04284418795214</v>
      </c>
      <c r="I217">
        <f>357.52911+G217*(35999.05029 - 0.0001537*G217)</f>
        <v>8489.7170266682642</v>
      </c>
      <c r="J217">
        <f>0.016708634-G217*(0.000042037+0.0000001267*G217)</f>
        <v>1.669913137321518E-2</v>
      </c>
      <c r="K217">
        <f>SIN(RADIANS(I217))*(1.914602-G217*(0.004817+0.000014*G217))+SIN(RADIANS(2*I217))*(0.019993-0.000101*G217)+SIN(RADIANS(3*I217))*0.000289</f>
        <v>-0.93165431559236411</v>
      </c>
      <c r="L217">
        <f t="shared" si="71"/>
        <v>132.11118987235977</v>
      </c>
      <c r="M217">
        <f t="shared" si="72"/>
        <v>8488.7853723526714</v>
      </c>
      <c r="N217">
        <f t="shared" si="73"/>
        <v>1.0145710263979106</v>
      </c>
      <c r="O217">
        <f>L217-0.00569-0.00478*SIN(RADIANS(125.04-1934.136*G217))</f>
        <v>132.10194103010679</v>
      </c>
      <c r="P217">
        <f>23+(26+((21.448-G217*(46.815+G217*(0.00059-G217*0.001813))))/60)/60</f>
        <v>23.436353466413202</v>
      </c>
      <c r="Q217">
        <f>P217+0.00256*COS(RADIANS(125.04-1934.136*G217))</f>
        <v>23.438062500923021</v>
      </c>
      <c r="R217">
        <f t="shared" si="74"/>
        <v>134.56395664730144</v>
      </c>
      <c r="S217">
        <f t="shared" si="75"/>
        <v>17.164577804361375</v>
      </c>
      <c r="T217">
        <f t="shared" si="76"/>
        <v>4.302988961456071E-2</v>
      </c>
      <c r="U217">
        <f t="shared" si="77"/>
        <v>-6.1197415888345823</v>
      </c>
      <c r="V217">
        <f t="shared" si="78"/>
        <v>109.7838206045918</v>
      </c>
      <c r="W217" s="7">
        <f t="shared" si="79"/>
        <v>0.4703771011033574</v>
      </c>
      <c r="X217" s="7">
        <f t="shared" si="80"/>
        <v>0.16542204386838016</v>
      </c>
      <c r="Y217" s="7">
        <f t="shared" si="81"/>
        <v>0.77533215833833458</v>
      </c>
      <c r="Z217">
        <f t="shared" si="82"/>
        <v>878.27056483673437</v>
      </c>
      <c r="AA217">
        <f>MOD(E217*1440+U217+4*$B$3-60*$B$4,1440)</f>
        <v>762.65697441116538</v>
      </c>
      <c r="AB217">
        <f t="shared" si="83"/>
        <v>10.664243602791345</v>
      </c>
      <c r="AC217">
        <f t="shared" si="66"/>
        <v>29.902481033139431</v>
      </c>
      <c r="AD217">
        <f t="shared" si="84"/>
        <v>60.097518966860569</v>
      </c>
      <c r="AE217">
        <f t="shared" si="85"/>
        <v>9.2775059913388983E-3</v>
      </c>
      <c r="AF217">
        <f t="shared" si="86"/>
        <v>60.106796472851912</v>
      </c>
      <c r="AG217">
        <f t="shared" si="67"/>
        <v>200.77313604636618</v>
      </c>
    </row>
    <row r="218" spans="4:33" x14ac:dyDescent="0.25">
      <c r="D218" s="1">
        <f t="shared" si="87"/>
        <v>44778</v>
      </c>
      <c r="E218" s="7">
        <f t="shared" si="68"/>
        <v>0.5</v>
      </c>
      <c r="F218" s="2">
        <f t="shared" si="69"/>
        <v>2459797</v>
      </c>
      <c r="G218" s="3">
        <f t="shared" si="70"/>
        <v>0.22592744695414099</v>
      </c>
      <c r="H218">
        <f>MOD(280.46646+G218*(36000.76983 + G218*0.0003032),360)</f>
        <v>134.02849155186595</v>
      </c>
      <c r="I218">
        <f>357.52911+G218*(35999.05029 - 0.0001537*G218)</f>
        <v>8490.7026269480884</v>
      </c>
      <c r="J218">
        <f>0.016708634-G218*(0.000042037+0.0000001267*G218)</f>
        <v>1.6699130220737518E-2</v>
      </c>
      <c r="K218">
        <f>SIN(RADIANS(I218))*(1.914602-G218*(0.004817+0.000014*G218))+SIN(RADIANS(2*I218))*(0.019993-0.000101*G218)+SIN(RADIANS(3*I218))*0.000289</f>
        <v>-0.95976039147798953</v>
      </c>
      <c r="L218">
        <f t="shared" si="71"/>
        <v>133.06873116038796</v>
      </c>
      <c r="M218">
        <f t="shared" si="72"/>
        <v>8489.7428665566113</v>
      </c>
      <c r="N218">
        <f t="shared" si="73"/>
        <v>1.0144305852795763</v>
      </c>
      <c r="O218">
        <f>L218-0.00569-0.00478*SIN(RADIANS(125.04-1934.136*G218))</f>
        <v>133.05948526891351</v>
      </c>
      <c r="P218">
        <f>23+(26+((21.448-G218*(46.815+G218*(0.00059-G218*0.001813))))/60)/60</f>
        <v>23.436353110378604</v>
      </c>
      <c r="Q218">
        <f>P218+0.00256*COS(RADIANS(125.04-1934.136*G218))</f>
        <v>23.438063905708198</v>
      </c>
      <c r="R218">
        <f t="shared" si="74"/>
        <v>135.52492496107197</v>
      </c>
      <c r="S218">
        <f t="shared" si="75"/>
        <v>16.895056021408994</v>
      </c>
      <c r="T218">
        <f t="shared" si="76"/>
        <v>4.3029894919362578E-2</v>
      </c>
      <c r="U218">
        <f t="shared" si="77"/>
        <v>-6.0210155724430736</v>
      </c>
      <c r="V218">
        <f t="shared" si="78"/>
        <v>109.46101666578132</v>
      </c>
      <c r="W218" s="7">
        <f t="shared" si="79"/>
        <v>0.47030854136975214</v>
      </c>
      <c r="X218" s="7">
        <f t="shared" si="80"/>
        <v>0.16625016174258181</v>
      </c>
      <c r="Y218" s="7">
        <f t="shared" si="81"/>
        <v>0.7743669209969225</v>
      </c>
      <c r="Z218">
        <f t="shared" si="82"/>
        <v>875.68813332625052</v>
      </c>
      <c r="AA218">
        <f>MOD(E218*1440+U218+4*$B$3-60*$B$4,1440)</f>
        <v>762.75570042755692</v>
      </c>
      <c r="AB218">
        <f t="shared" si="83"/>
        <v>10.688925106889229</v>
      </c>
      <c r="AC218">
        <f t="shared" si="66"/>
        <v>30.168945537560617</v>
      </c>
      <c r="AD218">
        <f t="shared" si="84"/>
        <v>59.831054462439383</v>
      </c>
      <c r="AE218">
        <f t="shared" si="85"/>
        <v>9.3775333380175865E-3</v>
      </c>
      <c r="AF218">
        <f t="shared" si="86"/>
        <v>59.840431995777401</v>
      </c>
      <c r="AG218">
        <f t="shared" si="67"/>
        <v>200.67952212352793</v>
      </c>
    </row>
    <row r="219" spans="4:33" x14ac:dyDescent="0.25">
      <c r="D219" s="1">
        <f t="shared" si="87"/>
        <v>44779</v>
      </c>
      <c r="E219" s="7">
        <f t="shared" si="68"/>
        <v>0.5</v>
      </c>
      <c r="F219" s="2">
        <f t="shared" si="69"/>
        <v>2459798</v>
      </c>
      <c r="G219" s="3">
        <f t="shared" si="70"/>
        <v>0.22595482546201232</v>
      </c>
      <c r="H219">
        <f>MOD(280.46646+G219*(36000.76983 + G219*0.0003032),360)</f>
        <v>135.01413891577977</v>
      </c>
      <c r="I219">
        <f>357.52911+G219*(35999.05029 - 0.0001537*G219)</f>
        <v>8491.6882272279108</v>
      </c>
      <c r="J219">
        <f>0.016708634-G219*(0.000042037+0.0000001267*G219)</f>
        <v>1.6699129068259669E-2</v>
      </c>
      <c r="K219">
        <f>SIN(RADIANS(I219))*(1.914602-G219*(0.004817+0.000014*G219))+SIN(RADIANS(2*I219))*(0.019993-0.000101*G219)+SIN(RADIANS(3*I219))*0.000289</f>
        <v>-0.9875973502228369</v>
      </c>
      <c r="L219">
        <f t="shared" si="71"/>
        <v>134.02654156555693</v>
      </c>
      <c r="M219">
        <f t="shared" si="72"/>
        <v>8490.7006298776887</v>
      </c>
      <c r="N219">
        <f t="shared" si="73"/>
        <v>1.0142859750323763</v>
      </c>
      <c r="O219">
        <f>L219-0.00569-0.00478*SIN(RADIANS(125.04-1934.136*G219))</f>
        <v>134.01729862789838</v>
      </c>
      <c r="P219">
        <f>23+(26+((21.448-G219*(46.815+G219*(0.00059-G219*0.001813))))/60)/60</f>
        <v>23.436352754344011</v>
      </c>
      <c r="Q219">
        <f>P219+0.00256*COS(RADIANS(125.04-1934.136*G219))</f>
        <v>23.438065309032055</v>
      </c>
      <c r="R219">
        <f t="shared" si="74"/>
        <v>136.48339753381032</v>
      </c>
      <c r="S219">
        <f t="shared" si="75"/>
        <v>16.620987657415323</v>
      </c>
      <c r="T219">
        <f t="shared" si="76"/>
        <v>4.302990021864652E-2</v>
      </c>
      <c r="U219">
        <f t="shared" si="77"/>
        <v>-5.9123157730832894</v>
      </c>
      <c r="V219">
        <f t="shared" si="78"/>
        <v>109.13439644444935</v>
      </c>
      <c r="W219" s="7">
        <f t="shared" si="79"/>
        <v>0.4702330553979745</v>
      </c>
      <c r="X219" s="7">
        <f t="shared" si="80"/>
        <v>0.16708195416339297</v>
      </c>
      <c r="Y219" s="7">
        <f t="shared" si="81"/>
        <v>0.773384156632556</v>
      </c>
      <c r="Z219">
        <f t="shared" si="82"/>
        <v>873.07517155559481</v>
      </c>
      <c r="AA219">
        <f>MOD(E219*1440+U219+4*$B$3-60*$B$4,1440)</f>
        <v>762.8644002269167</v>
      </c>
      <c r="AB219">
        <f t="shared" si="83"/>
        <v>10.716100056729175</v>
      </c>
      <c r="AC219">
        <f t="shared" si="66"/>
        <v>30.440496894051215</v>
      </c>
      <c r="AD219">
        <f t="shared" si="84"/>
        <v>59.559503105948785</v>
      </c>
      <c r="AE219">
        <f t="shared" si="85"/>
        <v>9.4800254987237216E-3</v>
      </c>
      <c r="AF219">
        <f t="shared" si="86"/>
        <v>59.56898313144751</v>
      </c>
      <c r="AG219">
        <f t="shared" si="67"/>
        <v>200.58978370281812</v>
      </c>
    </row>
    <row r="220" spans="4:33" x14ac:dyDescent="0.25">
      <c r="D220" s="1">
        <f t="shared" si="87"/>
        <v>44780</v>
      </c>
      <c r="E220" s="7">
        <f t="shared" si="68"/>
        <v>0.5</v>
      </c>
      <c r="F220" s="2">
        <f t="shared" si="69"/>
        <v>2459799</v>
      </c>
      <c r="G220" s="3">
        <f t="shared" si="70"/>
        <v>0.22598220396988364</v>
      </c>
      <c r="H220">
        <f>MOD(280.46646+G220*(36000.76983 + G220*0.0003032),360)</f>
        <v>135.99978627969722</v>
      </c>
      <c r="I220">
        <f>357.52911+G220*(35999.05029 - 0.0001537*G220)</f>
        <v>8492.6738275077332</v>
      </c>
      <c r="J220">
        <f>0.016708634-G220*(0.000042037+0.0000001267*G220)</f>
        <v>1.6699127915781629E-2</v>
      </c>
      <c r="K220">
        <f>SIN(RADIANS(I220))*(1.914602-G220*(0.004817+0.000014*G220))+SIN(RADIANS(2*I220))*(0.019993-0.000101*G220)+SIN(RADIANS(3*I220))*0.000289</f>
        <v>-1.0151572397054689</v>
      </c>
      <c r="L220">
        <f t="shared" si="71"/>
        <v>134.98462903999175</v>
      </c>
      <c r="M220">
        <f t="shared" si="72"/>
        <v>8491.658670268027</v>
      </c>
      <c r="N220">
        <f t="shared" si="73"/>
        <v>1.0141372348812843</v>
      </c>
      <c r="O220">
        <f>L220-0.00569-0.00478*SIN(RADIANS(125.04-1934.136*G220))</f>
        <v>134.97538905918393</v>
      </c>
      <c r="P220">
        <f>23+(26+((21.448-G220*(46.815+G220*(0.00059-G220*0.001813))))/60)/60</f>
        <v>23.436352398309413</v>
      </c>
      <c r="Q220">
        <f>P220+0.00256*COS(RADIANS(125.04-1934.136*G220))</f>
        <v>23.438066710893079</v>
      </c>
      <c r="R220">
        <f t="shared" si="74"/>
        <v>137.43939114855701</v>
      </c>
      <c r="S220">
        <f t="shared" si="75"/>
        <v>16.342456094704232</v>
      </c>
      <c r="T220">
        <f t="shared" si="76"/>
        <v>4.3029905512406791E-2</v>
      </c>
      <c r="U220">
        <f t="shared" si="77"/>
        <v>-5.7937126643401662</v>
      </c>
      <c r="V220">
        <f t="shared" si="78"/>
        <v>108.80409987073222</v>
      </c>
      <c r="W220" s="7">
        <f t="shared" si="79"/>
        <v>0.47015069212801408</v>
      </c>
      <c r="X220" s="7">
        <f t="shared" si="80"/>
        <v>0.16791708137598013</v>
      </c>
      <c r="Y220" s="7">
        <f t="shared" si="81"/>
        <v>0.772384302880048</v>
      </c>
      <c r="Z220">
        <f t="shared" si="82"/>
        <v>870.43279896585773</v>
      </c>
      <c r="AA220">
        <f>MOD(E220*1440+U220+4*$B$3-60*$B$4,1440)</f>
        <v>762.98300333565976</v>
      </c>
      <c r="AB220">
        <f t="shared" si="83"/>
        <v>10.74575083391494</v>
      </c>
      <c r="AC220">
        <f t="shared" si="66"/>
        <v>30.717045505296916</v>
      </c>
      <c r="AD220">
        <f t="shared" si="84"/>
        <v>59.282954494703084</v>
      </c>
      <c r="AE220">
        <f t="shared" si="85"/>
        <v>9.5849893810686752E-3</v>
      </c>
      <c r="AF220">
        <f t="shared" si="86"/>
        <v>59.292539484084152</v>
      </c>
      <c r="AG220">
        <f t="shared" si="67"/>
        <v>200.50389474839545</v>
      </c>
    </row>
    <row r="221" spans="4:33" x14ac:dyDescent="0.25">
      <c r="D221" s="1">
        <f t="shared" si="87"/>
        <v>44781</v>
      </c>
      <c r="E221" s="7">
        <f t="shared" si="68"/>
        <v>0.5</v>
      </c>
      <c r="F221" s="2">
        <f t="shared" si="69"/>
        <v>2459800</v>
      </c>
      <c r="G221" s="3">
        <f t="shared" si="70"/>
        <v>0.22600958247775496</v>
      </c>
      <c r="H221">
        <f>MOD(280.46646+G221*(36000.76983 + G221*0.0003032),360)</f>
        <v>136.98543364361285</v>
      </c>
      <c r="I221">
        <f>357.52911+G221*(35999.05029 - 0.0001537*G221)</f>
        <v>8493.6594277875574</v>
      </c>
      <c r="J221">
        <f>0.016708634-G221*(0.000042037+0.0000001267*G221)</f>
        <v>1.6699126763303398E-2</v>
      </c>
      <c r="K221">
        <f>SIN(RADIANS(I221))*(1.914602-G221*(0.004817+0.000014*G221))+SIN(RADIANS(2*I221))*(0.019993-0.000101*G221)+SIN(RADIANS(3*I221))*0.000289</f>
        <v>-1.0424321728499804</v>
      </c>
      <c r="L221">
        <f t="shared" si="71"/>
        <v>135.94300147076288</v>
      </c>
      <c r="M221">
        <f t="shared" si="72"/>
        <v>8492.6169956147078</v>
      </c>
      <c r="N221">
        <f t="shared" si="73"/>
        <v>1.0139844052070508</v>
      </c>
      <c r="O221">
        <f>L221-0.00569-0.00478*SIN(RADIANS(125.04-1934.136*G221))</f>
        <v>135.93376444983812</v>
      </c>
      <c r="P221">
        <f>23+(26+((21.448-G221*(46.815+G221*(0.00059-G221*0.001813))))/60)/60</f>
        <v>23.436352042274819</v>
      </c>
      <c r="Q221">
        <f>P221+0.00256*COS(RADIANS(125.04-1934.136*G221))</f>
        <v>23.43806811128978</v>
      </c>
      <c r="R221">
        <f t="shared" si="74"/>
        <v>138.39292545249702</v>
      </c>
      <c r="S221">
        <f t="shared" si="75"/>
        <v>16.059545243487321</v>
      </c>
      <c r="T221">
        <f t="shared" si="76"/>
        <v>4.302991080063779E-2</v>
      </c>
      <c r="U221">
        <f t="shared" si="77"/>
        <v>-5.6652883172113002</v>
      </c>
      <c r="V221">
        <f t="shared" si="78"/>
        <v>108.47026379805679</v>
      </c>
      <c r="W221" s="7">
        <f t="shared" si="79"/>
        <v>0.470061508553619</v>
      </c>
      <c r="X221" s="7">
        <f t="shared" si="80"/>
        <v>0.16875522022568346</v>
      </c>
      <c r="Y221" s="7">
        <f t="shared" si="81"/>
        <v>0.77136779688155455</v>
      </c>
      <c r="Z221">
        <f t="shared" si="82"/>
        <v>867.76211038445433</v>
      </c>
      <c r="AA221">
        <f>MOD(E221*1440+U221+4*$B$3-60*$B$4,1440)</f>
        <v>763.11142768278864</v>
      </c>
      <c r="AB221">
        <f t="shared" si="83"/>
        <v>10.777856920697161</v>
      </c>
      <c r="AC221">
        <f t="shared" si="66"/>
        <v>30.998500695110533</v>
      </c>
      <c r="AD221">
        <f t="shared" si="84"/>
        <v>59.001499304889464</v>
      </c>
      <c r="AE221">
        <f t="shared" si="85"/>
        <v>9.6924325079701685E-3</v>
      </c>
      <c r="AF221">
        <f t="shared" si="86"/>
        <v>59.011191737397432</v>
      </c>
      <c r="AG221">
        <f t="shared" si="67"/>
        <v>200.42182070035449</v>
      </c>
    </row>
    <row r="222" spans="4:33" x14ac:dyDescent="0.25">
      <c r="D222" s="1">
        <f t="shared" si="87"/>
        <v>44782</v>
      </c>
      <c r="E222" s="7">
        <f t="shared" si="68"/>
        <v>0.5</v>
      </c>
      <c r="F222" s="2">
        <f t="shared" si="69"/>
        <v>2459801</v>
      </c>
      <c r="G222" s="3">
        <f t="shared" si="70"/>
        <v>0.22603696098562628</v>
      </c>
      <c r="H222">
        <f>MOD(280.46646+G222*(36000.76983 + G222*0.0003032),360)</f>
        <v>137.9710810075303</v>
      </c>
      <c r="I222">
        <f>357.52911+G222*(35999.05029 - 0.0001537*G222)</f>
        <v>8494.645028067378</v>
      </c>
      <c r="J222">
        <f>0.016708634-G222*(0.000042037+0.0000001267*G222)</f>
        <v>1.6699125610824976E-2</v>
      </c>
      <c r="K222">
        <f>SIN(RADIANS(I222))*(1.914602-G222*(0.004817+0.000014*G222))+SIN(RADIANS(2*I222))*(0.019993-0.000101*G222)+SIN(RADIANS(3*I222))*0.000289</f>
        <v>-1.0694143296366303</v>
      </c>
      <c r="L222">
        <f t="shared" si="71"/>
        <v>136.90166667789367</v>
      </c>
      <c r="M222">
        <f t="shared" si="72"/>
        <v>8493.5756137377412</v>
      </c>
      <c r="N222">
        <f t="shared" si="73"/>
        <v>1.0138275275382655</v>
      </c>
      <c r="O222">
        <f>L222-0.00569-0.00478*SIN(RADIANS(125.04-1934.136*G222))</f>
        <v>136.89243261988176</v>
      </c>
      <c r="P222">
        <f>23+(26+((21.448-G222*(46.815+G222*(0.00059-G222*0.001813))))/60)/60</f>
        <v>23.436351686240226</v>
      </c>
      <c r="Q222">
        <f>P222+0.00256*COS(RADIANS(125.04-1934.136*G222))</f>
        <v>23.438069510220657</v>
      </c>
      <c r="R222">
        <f t="shared" si="74"/>
        <v>139.34402289792266</v>
      </c>
      <c r="S222">
        <f t="shared" si="75"/>
        <v>15.772339503380554</v>
      </c>
      <c r="T222">
        <f t="shared" si="76"/>
        <v>4.3029916083333841E-2</v>
      </c>
      <c r="U222">
        <f t="shared" si="77"/>
        <v>-5.5271361230399254</v>
      </c>
      <c r="V222">
        <f t="shared" si="78"/>
        <v>108.13302193919101</v>
      </c>
      <c r="W222" s="7">
        <f t="shared" si="79"/>
        <v>0.46996556952988883</v>
      </c>
      <c r="X222" s="7">
        <f t="shared" si="80"/>
        <v>0.16959606414324715</v>
      </c>
      <c r="Y222" s="7">
        <f t="shared" si="81"/>
        <v>0.77033507491653053</v>
      </c>
      <c r="Z222">
        <f t="shared" si="82"/>
        <v>865.06417551352808</v>
      </c>
      <c r="AA222">
        <f>MOD(E222*1440+U222+4*$B$3-60*$B$4,1440)</f>
        <v>763.24957987696007</v>
      </c>
      <c r="AB222">
        <f t="shared" si="83"/>
        <v>10.812394969240017</v>
      </c>
      <c r="AC222">
        <f t="shared" si="66"/>
        <v>31.284770779715355</v>
      </c>
      <c r="AD222">
        <f t="shared" si="84"/>
        <v>58.715229220284641</v>
      </c>
      <c r="AE222">
        <f t="shared" si="85"/>
        <v>9.8023630477411684E-3</v>
      </c>
      <c r="AF222">
        <f t="shared" si="86"/>
        <v>58.725031583332381</v>
      </c>
      <c r="AG222">
        <f t="shared" si="67"/>
        <v>200.34351898803357</v>
      </c>
    </row>
    <row r="223" spans="4:33" x14ac:dyDescent="0.25">
      <c r="D223" s="1">
        <f t="shared" si="87"/>
        <v>44783</v>
      </c>
      <c r="E223" s="7">
        <f t="shared" si="68"/>
        <v>0.5</v>
      </c>
      <c r="F223" s="2">
        <f t="shared" si="69"/>
        <v>2459802</v>
      </c>
      <c r="G223" s="3">
        <f t="shared" si="70"/>
        <v>0.22606433949349761</v>
      </c>
      <c r="H223">
        <f>MOD(280.46646+G223*(36000.76983 + G223*0.0003032),360)</f>
        <v>138.95672837144775</v>
      </c>
      <c r="I223">
        <f>357.52911+G223*(35999.05029 - 0.0001537*G223)</f>
        <v>8495.6306283472022</v>
      </c>
      <c r="J223">
        <f>0.016708634-G223*(0.000042037+0.0000001267*G223)</f>
        <v>1.6699124458346367E-2</v>
      </c>
      <c r="K223">
        <f>SIN(RADIANS(I223))*(1.914602-G223*(0.004817+0.000014*G223))+SIN(RADIANS(2*I223))*(0.019993-0.000101*G223)+SIN(RADIANS(3*I223))*0.000289</f>
        <v>-1.0960959591111101</v>
      </c>
      <c r="L223">
        <f t="shared" si="71"/>
        <v>137.86063241233666</v>
      </c>
      <c r="M223">
        <f t="shared" si="72"/>
        <v>8494.534532388092</v>
      </c>
      <c r="N223">
        <f t="shared" si="73"/>
        <v>1.0136666445431444</v>
      </c>
      <c r="O223">
        <f>L223-0.00569-0.00478*SIN(RADIANS(125.04-1934.136*G223))</f>
        <v>137.85140132026484</v>
      </c>
      <c r="P223">
        <f>23+(26+((21.448-G223*(46.815+G223*(0.00059-G223*0.001813))))/60)/60</f>
        <v>23.436351330205628</v>
      </c>
      <c r="Q223">
        <f>P223+0.00256*COS(RADIANS(125.04-1934.136*G223))</f>
        <v>23.4380709076842</v>
      </c>
      <c r="R223">
        <f t="shared" si="74"/>
        <v>140.29270868142461</v>
      </c>
      <c r="S223">
        <f t="shared" si="75"/>
        <v>15.480923726865186</v>
      </c>
      <c r="T223">
        <f t="shared" si="76"/>
        <v>4.3029921360489241E-2</v>
      </c>
      <c r="U223">
        <f t="shared" si="77"/>
        <v>-5.3793605067642094</v>
      </c>
      <c r="V223">
        <f t="shared" si="78"/>
        <v>107.79250481483726</v>
      </c>
      <c r="W223" s="7">
        <f t="shared" si="79"/>
        <v>0.46986294757414182</v>
      </c>
      <c r="X223" s="7">
        <f t="shared" si="80"/>
        <v>0.17043932308848278</v>
      </c>
      <c r="Y223" s="7">
        <f t="shared" si="81"/>
        <v>0.76928657205980089</v>
      </c>
      <c r="Z223">
        <f t="shared" si="82"/>
        <v>862.34003851869807</v>
      </c>
      <c r="AA223">
        <f>MOD(E223*1440+U223+4*$B$3-60*$B$4,1440)</f>
        <v>763.39735549323575</v>
      </c>
      <c r="AB223">
        <f t="shared" si="83"/>
        <v>10.849338873308938</v>
      </c>
      <c r="AC223">
        <f t="shared" si="66"/>
        <v>31.575763134870591</v>
      </c>
      <c r="AD223">
        <f t="shared" si="84"/>
        <v>58.424236865129409</v>
      </c>
      <c r="AE223">
        <f t="shared" si="85"/>
        <v>9.9147898428563527E-3</v>
      </c>
      <c r="AF223">
        <f t="shared" si="86"/>
        <v>58.434151654972268</v>
      </c>
      <c r="AG223">
        <f t="shared" si="67"/>
        <v>200.26893954125416</v>
      </c>
    </row>
    <row r="224" spans="4:33" x14ac:dyDescent="0.25">
      <c r="D224" s="1">
        <f t="shared" si="87"/>
        <v>44784</v>
      </c>
      <c r="E224" s="7">
        <f t="shared" si="68"/>
        <v>0.5</v>
      </c>
      <c r="F224" s="2">
        <f t="shared" si="69"/>
        <v>2459803</v>
      </c>
      <c r="G224" s="3">
        <f t="shared" si="70"/>
        <v>0.22609171800136893</v>
      </c>
      <c r="H224">
        <f>MOD(280.46646+G224*(36000.76983 + G224*0.0003032),360)</f>
        <v>139.9423757353652</v>
      </c>
      <c r="I224">
        <f>357.52911+G224*(35999.05029 - 0.0001537*G224)</f>
        <v>8496.6162286270246</v>
      </c>
      <c r="J224">
        <f>0.016708634-G224*(0.000042037+0.0000001267*G224)</f>
        <v>1.6699123305867567E-2</v>
      </c>
      <c r="K224">
        <f>SIN(RADIANS(I224))*(1.914602-G224*(0.004817+0.000014*G224))+SIN(RADIANS(2*I224))*(0.019993-0.000101*G224)+SIN(RADIANS(3*I224))*0.000289</f>
        <v>-1.1224693813901874</v>
      </c>
      <c r="L224">
        <f t="shared" si="71"/>
        <v>138.81990635397503</v>
      </c>
      <c r="M224">
        <f t="shared" si="72"/>
        <v>8495.4937592456336</v>
      </c>
      <c r="N224">
        <f t="shared" si="73"/>
        <v>1.0135018000210636</v>
      </c>
      <c r="O224">
        <f>L224-0.00569-0.00478*SIN(RADIANS(125.04-1934.136*G224))</f>
        <v>138.81067823086804</v>
      </c>
      <c r="P224">
        <f>23+(26+((21.448-G224*(46.815+G224*(0.00059-G224*0.001813))))/60)/60</f>
        <v>23.436350974171035</v>
      </c>
      <c r="Q224">
        <f>P224+0.00256*COS(RADIANS(125.04-1934.136*G224))</f>
        <v>23.438072303678922</v>
      </c>
      <c r="R224">
        <f t="shared" si="74"/>
        <v>141.23901068160487</v>
      </c>
      <c r="S224">
        <f t="shared" si="75"/>
        <v>15.18538318468898</v>
      </c>
      <c r="T224">
        <f t="shared" si="76"/>
        <v>4.3029926632098377E-2</v>
      </c>
      <c r="U224">
        <f t="shared" si="77"/>
        <v>-5.2220766318706158</v>
      </c>
      <c r="V224">
        <f t="shared" si="78"/>
        <v>107.44883971415912</v>
      </c>
      <c r="W224" s="7">
        <f t="shared" si="79"/>
        <v>0.46975372266102133</v>
      </c>
      <c r="X224" s="7">
        <f t="shared" si="80"/>
        <v>0.17128472345502377</v>
      </c>
      <c r="Y224" s="7">
        <f t="shared" si="81"/>
        <v>0.7682227218670189</v>
      </c>
      <c r="Z224">
        <f t="shared" si="82"/>
        <v>859.59071771327297</v>
      </c>
      <c r="AA224">
        <f>MOD(E224*1440+U224+4*$B$3-60*$B$4,1440)</f>
        <v>763.5546393681293</v>
      </c>
      <c r="AB224">
        <f t="shared" si="83"/>
        <v>10.888659842032325</v>
      </c>
      <c r="AC224">
        <f t="shared" si="66"/>
        <v>31.87138425887531</v>
      </c>
      <c r="AD224">
        <f t="shared" si="84"/>
        <v>58.12861574112469</v>
      </c>
      <c r="AE224">
        <f t="shared" si="85"/>
        <v>1.0029722437381294E-2</v>
      </c>
      <c r="AF224">
        <f t="shared" si="86"/>
        <v>58.138645463562071</v>
      </c>
      <c r="AG224">
        <f t="shared" si="67"/>
        <v>200.19802529681292</v>
      </c>
    </row>
    <row r="225" spans="4:33" x14ac:dyDescent="0.25">
      <c r="D225" s="1">
        <f t="shared" si="87"/>
        <v>44785</v>
      </c>
      <c r="E225" s="7">
        <f t="shared" si="68"/>
        <v>0.5</v>
      </c>
      <c r="F225" s="2">
        <f t="shared" si="69"/>
        <v>2459804</v>
      </c>
      <c r="G225" s="3">
        <f t="shared" si="70"/>
        <v>0.22611909650924025</v>
      </c>
      <c r="H225">
        <f>MOD(280.46646+G225*(36000.76983 + G225*0.0003032),360)</f>
        <v>140.92802309928447</v>
      </c>
      <c r="I225">
        <f>357.52911+G225*(35999.05029 - 0.0001537*G225)</f>
        <v>8497.6018289068452</v>
      </c>
      <c r="J225">
        <f>0.016708634-G225*(0.000042037+0.0000001267*G225)</f>
        <v>1.6699122153388576E-2</v>
      </c>
      <c r="K225">
        <f>SIN(RADIANS(I225))*(1.914602-G225*(0.004817+0.000014*G225))+SIN(RADIANS(2*I225))*(0.019993-0.000101*G225)+SIN(RADIANS(3*I225))*0.000289</f>
        <v>-1.1485269896663484</v>
      </c>
      <c r="L225">
        <f t="shared" si="71"/>
        <v>139.77949610961812</v>
      </c>
      <c r="M225">
        <f t="shared" si="72"/>
        <v>8496.4533019171795</v>
      </c>
      <c r="N225">
        <f t="shared" si="73"/>
        <v>1.0133330388938124</v>
      </c>
      <c r="O225">
        <f>L225-0.00569-0.00478*SIN(RADIANS(125.04-1934.136*G225))</f>
        <v>139.77027095849812</v>
      </c>
      <c r="P225">
        <f>23+(26+((21.448-G225*(46.815+G225*(0.00059-G225*0.001813))))/60)/60</f>
        <v>23.436350618136441</v>
      </c>
      <c r="Q225">
        <f>P225+0.00256*COS(RADIANS(125.04-1934.136*G225))</f>
        <v>23.438073698203322</v>
      </c>
      <c r="R225">
        <f t="shared" si="74"/>
        <v>142.18295939550794</v>
      </c>
      <c r="S225">
        <f t="shared" si="75"/>
        <v>14.885803533223378</v>
      </c>
      <c r="T225">
        <f t="shared" si="76"/>
        <v>4.3029931898155578E-2</v>
      </c>
      <c r="U225">
        <f t="shared" si="77"/>
        <v>-5.0554100984121977</v>
      </c>
      <c r="V225">
        <f t="shared" si="78"/>
        <v>107.10215066665482</v>
      </c>
      <c r="W225" s="7">
        <f t="shared" si="79"/>
        <v>0.46963798201278623</v>
      </c>
      <c r="X225" s="7">
        <f t="shared" si="80"/>
        <v>0.17213200793874506</v>
      </c>
      <c r="Y225" s="7">
        <f t="shared" si="81"/>
        <v>0.76714395608682751</v>
      </c>
      <c r="Z225">
        <f t="shared" si="82"/>
        <v>856.81720533323858</v>
      </c>
      <c r="AA225">
        <f>MOD(E225*1440+U225+4*$B$3-60*$B$4,1440)</f>
        <v>763.72130590158781</v>
      </c>
      <c r="AB225">
        <f t="shared" si="83"/>
        <v>10.930326475396953</v>
      </c>
      <c r="AC225">
        <f t="shared" si="66"/>
        <v>32.171539831487451</v>
      </c>
      <c r="AD225">
        <f t="shared" si="84"/>
        <v>57.828460168512549</v>
      </c>
      <c r="AE225">
        <f t="shared" si="85"/>
        <v>1.0147171103045001E-2</v>
      </c>
      <c r="AF225">
        <f t="shared" si="86"/>
        <v>57.838607339615592</v>
      </c>
      <c r="AG225">
        <f t="shared" si="67"/>
        <v>200.13071269783237</v>
      </c>
    </row>
    <row r="226" spans="4:33" x14ac:dyDescent="0.25">
      <c r="D226" s="1">
        <f t="shared" si="87"/>
        <v>44786</v>
      </c>
      <c r="E226" s="7">
        <f t="shared" si="68"/>
        <v>0.5</v>
      </c>
      <c r="F226" s="2">
        <f t="shared" si="69"/>
        <v>2459805</v>
      </c>
      <c r="G226" s="3">
        <f t="shared" si="70"/>
        <v>0.22614647501711158</v>
      </c>
      <c r="H226">
        <f>MOD(280.46646+G226*(36000.76983 + G226*0.0003032),360)</f>
        <v>141.91367046320192</v>
      </c>
      <c r="I226">
        <f>357.52911+G226*(35999.05029 - 0.0001537*G226)</f>
        <v>8498.5874291866676</v>
      </c>
      <c r="J226">
        <f>0.016708634-G226*(0.000042037+0.0000001267*G226)</f>
        <v>1.6699121000909398E-2</v>
      </c>
      <c r="K226">
        <f>SIN(RADIANS(I226))*(1.914602-G226*(0.004817+0.000014*G226))+SIN(RADIANS(2*I226))*(0.019993-0.000101*G226)+SIN(RADIANS(3*I226))*0.000289</f>
        <v>-1.1742612522087525</v>
      </c>
      <c r="L226">
        <f t="shared" si="71"/>
        <v>140.73940921099316</v>
      </c>
      <c r="M226">
        <f t="shared" si="72"/>
        <v>8497.4131679344591</v>
      </c>
      <c r="N226">
        <f t="shared" si="73"/>
        <v>1.0131604071965841</v>
      </c>
      <c r="O226">
        <f>L226-0.00569-0.00478*SIN(RADIANS(125.04-1934.136*G226))</f>
        <v>140.7301870348798</v>
      </c>
      <c r="P226">
        <f>23+(26+((21.448-G226*(46.815+G226*(0.00059-G226*0.001813))))/60)/60</f>
        <v>23.436350262101847</v>
      </c>
      <c r="Q226">
        <f>P226+0.00256*COS(RADIANS(125.04-1934.136*G226))</f>
        <v>23.438075091255907</v>
      </c>
      <c r="R226">
        <f t="shared" si="74"/>
        <v>143.12458787399015</v>
      </c>
      <c r="S226">
        <f t="shared" si="75"/>
        <v>14.582270783776831</v>
      </c>
      <c r="T226">
        <f t="shared" si="76"/>
        <v>4.302993715865519E-2</v>
      </c>
      <c r="U226">
        <f t="shared" si="77"/>
        <v>-4.8794966354590885</v>
      </c>
      <c r="V226">
        <f t="shared" si="78"/>
        <v>106.75255842477677</v>
      </c>
      <c r="W226" s="7">
        <f t="shared" si="79"/>
        <v>0.46951581988573549</v>
      </c>
      <c r="X226" s="7">
        <f t="shared" si="80"/>
        <v>0.1729809353724667</v>
      </c>
      <c r="Y226" s="7">
        <f t="shared" si="81"/>
        <v>0.76605070439900436</v>
      </c>
      <c r="Z226">
        <f t="shared" si="82"/>
        <v>854.02046739821412</v>
      </c>
      <c r="AA226">
        <f>MOD(E226*1440+U226+4*$B$3-60*$B$4,1440)</f>
        <v>763.89721936454089</v>
      </c>
      <c r="AB226">
        <f t="shared" si="83"/>
        <v>10.974304841135222</v>
      </c>
      <c r="AC226">
        <f t="shared" si="66"/>
        <v>32.476134768822781</v>
      </c>
      <c r="AD226">
        <f t="shared" si="84"/>
        <v>57.523865231177219</v>
      </c>
      <c r="AE226">
        <f t="shared" si="85"/>
        <v>1.0267146863942294E-2</v>
      </c>
      <c r="AF226">
        <f t="shared" si="86"/>
        <v>57.534132378041164</v>
      </c>
      <c r="AG226">
        <f t="shared" si="67"/>
        <v>200.06693218382361</v>
      </c>
    </row>
    <row r="227" spans="4:33" x14ac:dyDescent="0.25">
      <c r="D227" s="1">
        <f t="shared" si="87"/>
        <v>44787</v>
      </c>
      <c r="E227" s="7">
        <f t="shared" si="68"/>
        <v>0.5</v>
      </c>
      <c r="F227" s="2">
        <f t="shared" si="69"/>
        <v>2459806</v>
      </c>
      <c r="G227" s="3">
        <f t="shared" si="70"/>
        <v>0.2261738535249829</v>
      </c>
      <c r="H227">
        <f>MOD(280.46646+G227*(36000.76983 + G227*0.0003032),360)</f>
        <v>142.89931782712119</v>
      </c>
      <c r="I227">
        <f>357.52911+G227*(35999.05029 - 0.0001537*G227)</f>
        <v>8499.5730294664882</v>
      </c>
      <c r="J227">
        <f>0.016708634-G227*(0.000042037+0.0000001267*G227)</f>
        <v>1.6699119848430026E-2</v>
      </c>
      <c r="K227">
        <f>SIN(RADIANS(I227))*(1.914602-G227*(0.004817+0.000014*G227))+SIN(RADIANS(2*I227))*(0.019993-0.000101*G227)+SIN(RADIANS(3*I227))*0.000289</f>
        <v>-1.1996647143612007</v>
      </c>
      <c r="L227">
        <f t="shared" si="71"/>
        <v>141.69965311275999</v>
      </c>
      <c r="M227">
        <f t="shared" si="72"/>
        <v>8498.3733647521276</v>
      </c>
      <c r="N227">
        <f t="shared" si="73"/>
        <v>1.0129839520686932</v>
      </c>
      <c r="O227">
        <f>L227-0.00569-0.00478*SIN(RADIANS(125.04-1934.136*G227))</f>
        <v>141.69043391467039</v>
      </c>
      <c r="P227">
        <f>23+(26+((21.448-G227*(46.815+G227*(0.00059-G227*0.001813))))/60)/60</f>
        <v>23.436349906067257</v>
      </c>
      <c r="Q227">
        <f>P227+0.00256*COS(RADIANS(125.04-1934.136*G227))</f>
        <v>23.438076482835182</v>
      </c>
      <c r="R227">
        <f t="shared" si="74"/>
        <v>144.06393165625914</v>
      </c>
      <c r="S227">
        <f t="shared" si="75"/>
        <v>14.274871273851405</v>
      </c>
      <c r="T227">
        <f t="shared" si="76"/>
        <v>4.30299424135916E-2</v>
      </c>
      <c r="U227">
        <f t="shared" si="77"/>
        <v>-4.6944817893103217</v>
      </c>
      <c r="V227">
        <f t="shared" si="78"/>
        <v>106.40018045668982</v>
      </c>
      <c r="W227" s="7">
        <f t="shared" si="79"/>
        <v>0.46938733735368776</v>
      </c>
      <c r="X227" s="7">
        <f t="shared" si="80"/>
        <v>0.17383128052954935</v>
      </c>
      <c r="Y227" s="7">
        <f t="shared" si="81"/>
        <v>0.7649433941778262</v>
      </c>
      <c r="Z227">
        <f t="shared" si="82"/>
        <v>851.2014436535186</v>
      </c>
      <c r="AA227">
        <f>MOD(E227*1440+U227+4*$B$3-60*$B$4,1440)</f>
        <v>764.08223421068965</v>
      </c>
      <c r="AB227">
        <f t="shared" si="83"/>
        <v>11.020558552672412</v>
      </c>
      <c r="AC227">
        <f t="shared" si="66"/>
        <v>32.785073274324809</v>
      </c>
      <c r="AD227">
        <f t="shared" si="84"/>
        <v>57.214926725675191</v>
      </c>
      <c r="AE227">
        <f t="shared" si="85"/>
        <v>1.038966151985799E-2</v>
      </c>
      <c r="AF227">
        <f t="shared" si="86"/>
        <v>57.225316387195051</v>
      </c>
      <c r="AG227">
        <f t="shared" si="67"/>
        <v>200.00660866956852</v>
      </c>
    </row>
    <row r="228" spans="4:33" x14ac:dyDescent="0.25">
      <c r="D228" s="1">
        <f t="shared" si="87"/>
        <v>44788</v>
      </c>
      <c r="E228" s="7">
        <f t="shared" si="68"/>
        <v>0.5</v>
      </c>
      <c r="F228" s="2">
        <f t="shared" si="69"/>
        <v>2459807</v>
      </c>
      <c r="G228" s="3">
        <f t="shared" si="70"/>
        <v>0.22620123203285422</v>
      </c>
      <c r="H228">
        <f>MOD(280.46646+G228*(36000.76983 + G228*0.0003032),360)</f>
        <v>143.88496519104228</v>
      </c>
      <c r="I228">
        <f>357.52911+G228*(35999.05029 - 0.0001537*G228)</f>
        <v>8500.5586297463105</v>
      </c>
      <c r="J228">
        <f>0.016708634-G228*(0.000042037+0.0000001267*G228)</f>
        <v>1.6699118695950466E-2</v>
      </c>
      <c r="K228">
        <f>SIN(RADIANS(I228))*(1.914602-G228*(0.004817+0.000014*G228))+SIN(RADIANS(2*I228))*(0.019993-0.000101*G228)+SIN(RADIANS(3*I228))*0.000289</f>
        <v>-1.2247300005373811</v>
      </c>
      <c r="L228">
        <f t="shared" si="71"/>
        <v>142.66023519050489</v>
      </c>
      <c r="M228">
        <f t="shared" si="72"/>
        <v>8499.333899745774</v>
      </c>
      <c r="N228">
        <f t="shared" si="73"/>
        <v>1.0128037217440167</v>
      </c>
      <c r="O228">
        <f>L228-0.00569-0.00478*SIN(RADIANS(125.04-1934.136*G228))</f>
        <v>142.65101897345363</v>
      </c>
      <c r="P228">
        <f>23+(26+((21.448-G228*(46.815+G228*(0.00059-G228*0.001813))))/60)/60</f>
        <v>23.436349550032663</v>
      </c>
      <c r="Q228">
        <f>P228+0.00256*COS(RADIANS(125.04-1934.136*G228))</f>
        <v>23.438077872939651</v>
      </c>
      <c r="R228">
        <f t="shared" si="74"/>
        <v>145.00102870373544</v>
      </c>
      <c r="S228">
        <f t="shared" si="75"/>
        <v>13.96369164034688</v>
      </c>
      <c r="T228">
        <f t="shared" si="76"/>
        <v>4.302994766295911E-2</v>
      </c>
      <c r="U228">
        <f t="shared" si="77"/>
        <v>-4.5005206087747354</v>
      </c>
      <c r="V228">
        <f t="shared" si="78"/>
        <v>106.04513094859146</v>
      </c>
      <c r="W228" s="7">
        <f t="shared" si="79"/>
        <v>0.46925264208942696</v>
      </c>
      <c r="X228" s="7">
        <f t="shared" si="80"/>
        <v>0.17468283389889511</v>
      </c>
      <c r="Y228" s="7">
        <f t="shared" si="81"/>
        <v>0.76382245027995876</v>
      </c>
      <c r="Z228">
        <f t="shared" si="82"/>
        <v>848.36104758873171</v>
      </c>
      <c r="AA228">
        <f>MOD(E228*1440+U228+4*$B$3-60*$B$4,1440)</f>
        <v>764.2761953912252</v>
      </c>
      <c r="AB228">
        <f t="shared" si="83"/>
        <v>11.0690488478063</v>
      </c>
      <c r="AC228">
        <f t="shared" si="66"/>
        <v>33.098258885890317</v>
      </c>
      <c r="AD228">
        <f t="shared" si="84"/>
        <v>56.901741114109683</v>
      </c>
      <c r="AE228">
        <f t="shared" si="85"/>
        <v>1.0514727668197436E-2</v>
      </c>
      <c r="AF228">
        <f t="shared" si="86"/>
        <v>56.912255841777878</v>
      </c>
      <c r="AG228">
        <f t="shared" si="67"/>
        <v>199.94966201118689</v>
      </c>
    </row>
    <row r="229" spans="4:33" x14ac:dyDescent="0.25">
      <c r="D229" s="1">
        <f t="shared" si="87"/>
        <v>44789</v>
      </c>
      <c r="E229" s="7">
        <f t="shared" si="68"/>
        <v>0.5</v>
      </c>
      <c r="F229" s="2">
        <f t="shared" si="69"/>
        <v>2459808</v>
      </c>
      <c r="G229" s="3">
        <f t="shared" si="70"/>
        <v>0.22622861054072554</v>
      </c>
      <c r="H229">
        <f>MOD(280.46646+G229*(36000.76983 + G229*0.0003032),360)</f>
        <v>144.87061255495973</v>
      </c>
      <c r="I229">
        <f>357.52911+G229*(35999.05029 - 0.0001537*G229)</f>
        <v>8501.5442300261311</v>
      </c>
      <c r="J229">
        <f>0.016708634-G229*(0.000042037+0.0000001267*G229)</f>
        <v>1.6699117543470719E-2</v>
      </c>
      <c r="K229">
        <f>SIN(RADIANS(I229))*(1.914602-G229*(0.004817+0.000014*G229))+SIN(RADIANS(2*I229))*(0.019993-0.000101*G229)+SIN(RADIANS(3*I229))*0.000289</f>
        <v>-1.2494498162118868</v>
      </c>
      <c r="L229">
        <f t="shared" si="71"/>
        <v>143.62116273874784</v>
      </c>
      <c r="M229">
        <f t="shared" si="72"/>
        <v>8500.2947802099188</v>
      </c>
      <c r="N229">
        <f t="shared" si="73"/>
        <v>1.0126197655411644</v>
      </c>
      <c r="O229">
        <f>L229-0.00569-0.00478*SIN(RADIANS(125.04-1934.136*G229))</f>
        <v>143.61194950574691</v>
      </c>
      <c r="P229">
        <f>23+(26+((21.448-G229*(46.815+G229*(0.00059-G229*0.001813))))/60)/60</f>
        <v>23.436349193998069</v>
      </c>
      <c r="Q229">
        <f>P229+0.00256*COS(RADIANS(125.04-1934.136*G229))</f>
        <v>23.438079261567825</v>
      </c>
      <c r="R229">
        <f t="shared" si="74"/>
        <v>145.9359193334534</v>
      </c>
      <c r="S229">
        <f t="shared" si="75"/>
        <v>13.64881879468731</v>
      </c>
      <c r="T229">
        <f t="shared" si="76"/>
        <v>4.3029952906752142E-2</v>
      </c>
      <c r="U229">
        <f t="shared" si="77"/>
        <v>-4.2977773287962178</v>
      </c>
      <c r="V229">
        <f t="shared" si="78"/>
        <v>105.68752081599808</v>
      </c>
      <c r="W229" s="7">
        <f t="shared" si="79"/>
        <v>0.4691118481449974</v>
      </c>
      <c r="X229" s="7">
        <f t="shared" si="80"/>
        <v>0.1755354014338916</v>
      </c>
      <c r="Y229" s="7">
        <f t="shared" si="81"/>
        <v>0.76268829485610312</v>
      </c>
      <c r="Z229">
        <f t="shared" si="82"/>
        <v>845.50016652798467</v>
      </c>
      <c r="AA229">
        <f>MOD(E229*1440+U229+4*$B$3-60*$B$4,1440)</f>
        <v>764.47893867120376</v>
      </c>
      <c r="AB229">
        <f t="shared" si="83"/>
        <v>11.119734667800941</v>
      </c>
      <c r="AC229">
        <f t="shared" si="66"/>
        <v>33.415594519270513</v>
      </c>
      <c r="AD229">
        <f t="shared" si="84"/>
        <v>56.584405480729487</v>
      </c>
      <c r="AE229">
        <f t="shared" si="85"/>
        <v>1.0642358724516897E-2</v>
      </c>
      <c r="AF229">
        <f t="shared" si="86"/>
        <v>56.595047839454004</v>
      </c>
      <c r="AG229">
        <f t="shared" si="67"/>
        <v>199.89600745796881</v>
      </c>
    </row>
    <row r="230" spans="4:33" x14ac:dyDescent="0.25">
      <c r="D230" s="1">
        <f t="shared" si="87"/>
        <v>44790</v>
      </c>
      <c r="E230" s="7">
        <f t="shared" si="68"/>
        <v>0.5</v>
      </c>
      <c r="F230" s="2">
        <f t="shared" si="69"/>
        <v>2459809</v>
      </c>
      <c r="G230" s="3">
        <f t="shared" si="70"/>
        <v>0.22625598904859684</v>
      </c>
      <c r="H230">
        <f>MOD(280.46646+G230*(36000.76983 + G230*0.0003032),360)</f>
        <v>145.856259918879</v>
      </c>
      <c r="I230">
        <f>357.52911+G230*(35999.05029 - 0.0001537*G230)</f>
        <v>8502.5298303059499</v>
      </c>
      <c r="J230">
        <f>0.016708634-G230*(0.000042037+0.0000001267*G230)</f>
        <v>1.6699116390990778E-2</v>
      </c>
      <c r="K230">
        <f>SIN(RADIANS(I230))*(1.914602-G230*(0.004817+0.000014*G230))+SIN(RADIANS(2*I230))*(0.019993-0.000101*G230)+SIN(RADIANS(3*I230))*0.000289</f>
        <v>-1.273816949907965</v>
      </c>
      <c r="L230">
        <f t="shared" si="71"/>
        <v>144.58244296897104</v>
      </c>
      <c r="M230">
        <f t="shared" si="72"/>
        <v>8501.2560133560419</v>
      </c>
      <c r="N230">
        <f t="shared" si="73"/>
        <v>1.0124321338533688</v>
      </c>
      <c r="O230">
        <f>L230-0.00569-0.00478*SIN(RADIANS(125.04-1934.136*G230))</f>
        <v>144.57323272302989</v>
      </c>
      <c r="P230">
        <f>23+(26+((21.448-G230*(46.815+G230*(0.00059-G230*0.001813))))/60)/60</f>
        <v>23.436348837963479</v>
      </c>
      <c r="Q230">
        <f>P230+0.00256*COS(RADIANS(125.04-1934.136*G230))</f>
        <v>23.43808064871822</v>
      </c>
      <c r="R230">
        <f t="shared" si="74"/>
        <v>146.8686461511802</v>
      </c>
      <c r="S230">
        <f t="shared" si="75"/>
        <v>13.33033989984855</v>
      </c>
      <c r="T230">
        <f t="shared" si="76"/>
        <v>4.3029958144965054E-2</v>
      </c>
      <c r="U230">
        <f t="shared" si="77"/>
        <v>-4.086425053648064</v>
      </c>
      <c r="V230">
        <f t="shared" si="78"/>
        <v>105.32745772342302</v>
      </c>
      <c r="W230" s="7">
        <f t="shared" si="79"/>
        <v>0.4689650757317001</v>
      </c>
      <c r="X230" s="7">
        <f t="shared" si="80"/>
        <v>0.17638880427774725</v>
      </c>
      <c r="Y230" s="7">
        <f t="shared" si="81"/>
        <v>0.76154134718565292</v>
      </c>
      <c r="Z230">
        <f t="shared" si="82"/>
        <v>842.61966178738419</v>
      </c>
      <c r="AA230">
        <f>MOD(E230*1440+U230+4*$B$3-60*$B$4,1440)</f>
        <v>764.69029094635187</v>
      </c>
      <c r="AB230">
        <f t="shared" si="83"/>
        <v>11.172572736587966</v>
      </c>
      <c r="AC230">
        <f t="shared" si="66"/>
        <v>33.736982507871694</v>
      </c>
      <c r="AD230">
        <f t="shared" si="84"/>
        <v>56.263017492128306</v>
      </c>
      <c r="AE230">
        <f t="shared" si="85"/>
        <v>1.0772568941644073E-2</v>
      </c>
      <c r="AF230">
        <f t="shared" si="86"/>
        <v>56.273790061069953</v>
      </c>
      <c r="AG230">
        <f t="shared" si="67"/>
        <v>199.84555608878998</v>
      </c>
    </row>
    <row r="231" spans="4:33" x14ac:dyDescent="0.25">
      <c r="D231" s="1">
        <f t="shared" si="87"/>
        <v>44791</v>
      </c>
      <c r="E231" s="7">
        <f t="shared" si="68"/>
        <v>0.5</v>
      </c>
      <c r="F231" s="2">
        <f t="shared" si="69"/>
        <v>2459810</v>
      </c>
      <c r="G231" s="3">
        <f t="shared" si="70"/>
        <v>0.22628336755646816</v>
      </c>
      <c r="H231">
        <f>MOD(280.46646+G231*(36000.76983 + G231*0.0003032),360)</f>
        <v>146.84190728280191</v>
      </c>
      <c r="I231">
        <f>357.52911+G231*(35999.05029 - 0.0001537*G231)</f>
        <v>8503.5154305857723</v>
      </c>
      <c r="J231">
        <f>0.016708634-G231*(0.000042037+0.0000001267*G231)</f>
        <v>1.6699115238510649E-2</v>
      </c>
      <c r="K231">
        <f>SIN(RADIANS(I231))*(1.914602-G231*(0.004817+0.000014*G231))+SIN(RADIANS(2*I231))*(0.019993-0.000101*G231)+SIN(RADIANS(3*I231))*0.000289</f>
        <v>-1.2978242751808804</v>
      </c>
      <c r="L231">
        <f t="shared" si="71"/>
        <v>145.54408300762103</v>
      </c>
      <c r="M231">
        <f t="shared" si="72"/>
        <v>8502.2176063105908</v>
      </c>
      <c r="N231">
        <f t="shared" si="73"/>
        <v>1.0122408781380983</v>
      </c>
      <c r="O231">
        <f>L231-0.00569-0.00478*SIN(RADIANS(125.04-1934.136*G231))</f>
        <v>145.53487575174663</v>
      </c>
      <c r="P231">
        <f>23+(26+((21.448-G231*(46.815+G231*(0.00059-G231*0.001813))))/60)/60</f>
        <v>23.436348481928885</v>
      </c>
      <c r="Q231">
        <f>P231+0.00256*COS(RADIANS(125.04-1934.136*G231))</f>
        <v>23.438082034389335</v>
      </c>
      <c r="R231">
        <f t="shared" si="74"/>
        <v>147.79925398436677</v>
      </c>
      <c r="S231">
        <f t="shared" si="75"/>
        <v>13.008342349279641</v>
      </c>
      <c r="T231">
        <f t="shared" si="76"/>
        <v>4.3029963377592205E-2</v>
      </c>
      <c r="U231">
        <f t="shared" si="77"/>
        <v>-3.8666454408902444</v>
      </c>
      <c r="V231">
        <f t="shared" si="78"/>
        <v>104.96504611190682</v>
      </c>
      <c r="W231" s="7">
        <f t="shared" si="79"/>
        <v>0.46881245100061825</v>
      </c>
      <c r="X231" s="7">
        <f t="shared" si="80"/>
        <v>0.17724287846754375</v>
      </c>
      <c r="Y231" s="7">
        <f t="shared" si="81"/>
        <v>0.76038202353369277</v>
      </c>
      <c r="Z231">
        <f t="shared" si="82"/>
        <v>839.72036889525452</v>
      </c>
      <c r="AA231">
        <f>MOD(E231*1440+U231+4*$B$3-60*$B$4,1440)</f>
        <v>764.91007055910973</v>
      </c>
      <c r="AB231">
        <f t="shared" si="83"/>
        <v>11.227517639777432</v>
      </c>
      <c r="AC231">
        <f t="shared" si="66"/>
        <v>34.062324639068066</v>
      </c>
      <c r="AD231">
        <f t="shared" si="84"/>
        <v>55.937675360931934</v>
      </c>
      <c r="AE231">
        <f t="shared" si="85"/>
        <v>1.0905373427369282E-2</v>
      </c>
      <c r="AF231">
        <f t="shared" si="86"/>
        <v>55.948580734359304</v>
      </c>
      <c r="AG231">
        <f t="shared" si="67"/>
        <v>199.7982152321355</v>
      </c>
    </row>
    <row r="232" spans="4:33" x14ac:dyDescent="0.25">
      <c r="D232" s="1">
        <f t="shared" si="87"/>
        <v>44792</v>
      </c>
      <c r="E232" s="7">
        <f t="shared" si="68"/>
        <v>0.5</v>
      </c>
      <c r="F232" s="2">
        <f t="shared" si="69"/>
        <v>2459811</v>
      </c>
      <c r="G232" s="3">
        <f t="shared" si="70"/>
        <v>0.22631074606433949</v>
      </c>
      <c r="H232">
        <f>MOD(280.46646+G232*(36000.76983 + G232*0.0003032),360)</f>
        <v>147.827554646723</v>
      </c>
      <c r="I232">
        <f>357.52911+G232*(35999.05029 - 0.0001537*G232)</f>
        <v>8504.5010308655928</v>
      </c>
      <c r="J232">
        <f>0.016708634-G232*(0.000042037+0.0000001267*G232)</f>
        <v>1.669911408603033E-2</v>
      </c>
      <c r="K232">
        <f>SIN(RADIANS(I232))*(1.914602-G232*(0.004817+0.000014*G232))+SIN(RADIANS(2*I232))*(0.019993-0.000101*G232)+SIN(RADIANS(3*I232))*0.000289</f>
        <v>-1.3214647525963812</v>
      </c>
      <c r="L232">
        <f t="shared" si="71"/>
        <v>146.50608989412663</v>
      </c>
      <c r="M232">
        <f t="shared" si="72"/>
        <v>8503.1795661129963</v>
      </c>
      <c r="N232">
        <f t="shared" si="73"/>
        <v>1.01204605090639</v>
      </c>
      <c r="O232">
        <f>L232-0.00569-0.00478*SIN(RADIANS(125.04-1934.136*G232))</f>
        <v>146.49688563132329</v>
      </c>
      <c r="P232">
        <f>23+(26+((21.448-G232*(46.815+G232*(0.00059-G232*0.001813))))/60)/60</f>
        <v>23.436348125894291</v>
      </c>
      <c r="Q232">
        <f>P232+0.00256*COS(RADIANS(125.04-1934.136*G232))</f>
        <v>23.438083418579687</v>
      </c>
      <c r="R232">
        <f t="shared" si="74"/>
        <v>148.72778981511922</v>
      </c>
      <c r="S232">
        <f t="shared" si="75"/>
        <v>12.682913747678176</v>
      </c>
      <c r="T232">
        <f t="shared" si="76"/>
        <v>4.3029968604627974E-2</v>
      </c>
      <c r="U232">
        <f t="shared" si="77"/>
        <v>-3.6386283872196072</v>
      </c>
      <c r="V232">
        <f t="shared" si="78"/>
        <v>104.60038723384432</v>
      </c>
      <c r="W232" s="7">
        <f t="shared" si="79"/>
        <v>0.46865410582445804</v>
      </c>
      <c r="X232" s="7">
        <f t="shared" si="80"/>
        <v>0.17809747461933495</v>
      </c>
      <c r="Y232" s="7">
        <f t="shared" si="81"/>
        <v>0.7592107370295812</v>
      </c>
      <c r="Z232">
        <f t="shared" si="82"/>
        <v>836.80309787075453</v>
      </c>
      <c r="AA232">
        <f>MOD(E232*1440+U232+4*$B$3-60*$B$4,1440)</f>
        <v>765.1380876127804</v>
      </c>
      <c r="AB232">
        <f t="shared" si="83"/>
        <v>11.284521903195099</v>
      </c>
      <c r="AC232">
        <f t="shared" si="66"/>
        <v>34.391522187174424</v>
      </c>
      <c r="AD232">
        <f t="shared" si="84"/>
        <v>55.608477812825576</v>
      </c>
      <c r="AE232">
        <f t="shared" si="85"/>
        <v>1.1040788160696766E-2</v>
      </c>
      <c r="AF232">
        <f t="shared" si="86"/>
        <v>55.619518600986275</v>
      </c>
      <c r="AG232">
        <f t="shared" si="67"/>
        <v>199.75388886894712</v>
      </c>
    </row>
    <row r="233" spans="4:33" x14ac:dyDescent="0.25">
      <c r="D233" s="1">
        <f t="shared" si="87"/>
        <v>44793</v>
      </c>
      <c r="E233" s="7">
        <f t="shared" si="68"/>
        <v>0.5</v>
      </c>
      <c r="F233" s="2">
        <f t="shared" si="69"/>
        <v>2459812</v>
      </c>
      <c r="G233" s="3">
        <f t="shared" si="70"/>
        <v>0.22633812457221081</v>
      </c>
      <c r="H233">
        <f>MOD(280.46646+G233*(36000.76983 + G233*0.0003032),360)</f>
        <v>148.81320201064409</v>
      </c>
      <c r="I233">
        <f>357.52911+G233*(35999.05029 - 0.0001537*G233)</f>
        <v>8505.4866311454116</v>
      </c>
      <c r="J233">
        <f>0.016708634-G233*(0.000042037+0.0000001267*G233)</f>
        <v>1.6699112933549819E-2</v>
      </c>
      <c r="K233">
        <f>SIN(RADIANS(I233))*(1.914602-G233*(0.004817+0.000014*G233))+SIN(RADIANS(2*I233))*(0.019993-0.000101*G233)+SIN(RADIANS(3*I233))*0.000289</f>
        <v>-1.3447314317050361</v>
      </c>
      <c r="L233">
        <f t="shared" si="71"/>
        <v>147.46847057893905</v>
      </c>
      <c r="M233">
        <f t="shared" si="72"/>
        <v>8504.1418997137062</v>
      </c>
      <c r="N233">
        <f t="shared" si="73"/>
        <v>1.0118477057119037</v>
      </c>
      <c r="O233">
        <f>L233-0.00569-0.00478*SIN(RADIANS(125.04-1934.136*G233))</f>
        <v>147.45926931220859</v>
      </c>
      <c r="P233">
        <f>23+(26+((21.448-G233*(46.815+G233*(0.00059-G233*0.001813))))/60)/60</f>
        <v>23.436347769859701</v>
      </c>
      <c r="Q233">
        <f>P233+0.00256*COS(RADIANS(125.04-1934.136*G233))</f>
        <v>23.438084801287797</v>
      </c>
      <c r="R233">
        <f t="shared" si="74"/>
        <v>149.65430271333341</v>
      </c>
      <c r="S233">
        <f t="shared" si="75"/>
        <v>12.354141893586826</v>
      </c>
      <c r="T233">
        <f t="shared" si="76"/>
        <v>4.3029973826066804E-2</v>
      </c>
      <c r="U233">
        <f t="shared" si="77"/>
        <v>-3.4025717172826835</v>
      </c>
      <c r="V233">
        <f t="shared" si="78"/>
        <v>104.23357919458404</v>
      </c>
      <c r="W233" s="7">
        <f t="shared" si="79"/>
        <v>0.4684901775814464</v>
      </c>
      <c r="X233" s="7">
        <f t="shared" si="80"/>
        <v>0.1789524575964907</v>
      </c>
      <c r="Y233" s="7">
        <f t="shared" si="81"/>
        <v>0.75802789756640199</v>
      </c>
      <c r="Z233">
        <f t="shared" si="82"/>
        <v>833.86863355667231</v>
      </c>
      <c r="AA233">
        <f>MOD(E233*1440+U233+4*$B$3-60*$B$4,1440)</f>
        <v>765.37414428271722</v>
      </c>
      <c r="AB233">
        <f t="shared" si="83"/>
        <v>11.343536070679306</v>
      </c>
      <c r="AC233">
        <f t="shared" si="66"/>
        <v>34.724475943221051</v>
      </c>
      <c r="AD233">
        <f t="shared" si="84"/>
        <v>55.275524056778949</v>
      </c>
      <c r="AE233">
        <f t="shared" si="85"/>
        <v>1.1178830006638253E-2</v>
      </c>
      <c r="AF233">
        <f t="shared" si="86"/>
        <v>55.286702886785584</v>
      </c>
      <c r="AG233">
        <f t="shared" si="67"/>
        <v>199.71247801770005</v>
      </c>
    </row>
    <row r="234" spans="4:33" x14ac:dyDescent="0.25">
      <c r="D234" s="1">
        <f t="shared" si="87"/>
        <v>44794</v>
      </c>
      <c r="E234" s="7">
        <f t="shared" si="68"/>
        <v>0.5</v>
      </c>
      <c r="F234" s="2">
        <f t="shared" si="69"/>
        <v>2459813</v>
      </c>
      <c r="G234" s="3">
        <f t="shared" si="70"/>
        <v>0.22636550308008213</v>
      </c>
      <c r="H234">
        <f>MOD(280.46646+G234*(36000.76983 + G234*0.0003032),360)</f>
        <v>149.798849374567</v>
      </c>
      <c r="I234">
        <f>357.52911+G234*(35999.05029 - 0.0001537*G234)</f>
        <v>8506.4722314252322</v>
      </c>
      <c r="J234">
        <f>0.016708634-G234*(0.000042037+0.0000001267*G234)</f>
        <v>1.6699111781069118E-2</v>
      </c>
      <c r="K234">
        <f>SIN(RADIANS(I234))*(1.914602-G234*(0.004817+0.000014*G234))+SIN(RADIANS(2*I234))*(0.019993-0.000101*G234)+SIN(RADIANS(3*I234))*0.000289</f>
        <v>-1.3676174530109368</v>
      </c>
      <c r="L234">
        <f t="shared" si="71"/>
        <v>148.43123192155605</v>
      </c>
      <c r="M234">
        <f t="shared" si="72"/>
        <v>8505.1046139722221</v>
      </c>
      <c r="N234">
        <f t="shared" si="73"/>
        <v>1.0116458971396858</v>
      </c>
      <c r="O234">
        <f>L234-0.00569-0.00478*SIN(RADIANS(125.04-1934.136*G234))</f>
        <v>148.42203365389773</v>
      </c>
      <c r="P234">
        <f>23+(26+((21.448-G234*(46.815+G234*(0.00059-G234*0.001813))))/60)/60</f>
        <v>23.436347413825111</v>
      </c>
      <c r="Q234">
        <f>P234+0.00256*COS(RADIANS(125.04-1934.136*G234))</f>
        <v>23.438086182512169</v>
      </c>
      <c r="R234">
        <f t="shared" si="74"/>
        <v>150.57884377007991</v>
      </c>
      <c r="S234">
        <f t="shared" si="75"/>
        <v>12.022114763791151</v>
      </c>
      <c r="T234">
        <f t="shared" si="76"/>
        <v>4.3029979041903019E-2</v>
      </c>
      <c r="U234">
        <f t="shared" si="77"/>
        <v>-3.1586808764742669</v>
      </c>
      <c r="V234">
        <f t="shared" si="78"/>
        <v>103.86471700031272</v>
      </c>
      <c r="W234" s="7">
        <f t="shared" si="79"/>
        <v>0.46832080894199601</v>
      </c>
      <c r="X234" s="7">
        <f t="shared" si="80"/>
        <v>0.17980770616334957</v>
      </c>
      <c r="Y234" s="7">
        <f t="shared" si="81"/>
        <v>0.75683391172064252</v>
      </c>
      <c r="Z234">
        <f t="shared" si="82"/>
        <v>830.91773600250178</v>
      </c>
      <c r="AA234">
        <f>MOD(E234*1440+U234+4*$B$3-60*$B$4,1440)</f>
        <v>765.61803512352571</v>
      </c>
      <c r="AB234">
        <f t="shared" si="83"/>
        <v>11.404508780881429</v>
      </c>
      <c r="AC234">
        <f t="shared" si="66"/>
        <v>35.061086241659503</v>
      </c>
      <c r="AD234">
        <f t="shared" si="84"/>
        <v>54.938913758340497</v>
      </c>
      <c r="AE234">
        <f t="shared" si="85"/>
        <v>1.1319516729519591E-2</v>
      </c>
      <c r="AF234">
        <f t="shared" si="86"/>
        <v>54.950233275070019</v>
      </c>
      <c r="AG234">
        <f t="shared" si="67"/>
        <v>199.67388110128525</v>
      </c>
    </row>
    <row r="235" spans="4:33" x14ac:dyDescent="0.25">
      <c r="D235" s="1">
        <f t="shared" si="87"/>
        <v>44795</v>
      </c>
      <c r="E235" s="7">
        <f t="shared" si="68"/>
        <v>0.5</v>
      </c>
      <c r="F235" s="2">
        <f t="shared" si="69"/>
        <v>2459814</v>
      </c>
      <c r="G235" s="3">
        <f t="shared" si="70"/>
        <v>0.22639288158795345</v>
      </c>
      <c r="H235">
        <f>MOD(280.46646+G235*(36000.76983 + G235*0.0003032),360)</f>
        <v>150.78449673848991</v>
      </c>
      <c r="I235">
        <f>357.52911+G235*(35999.05029 - 0.0001537*G235)</f>
        <v>8507.4578317050527</v>
      </c>
      <c r="J235">
        <f>0.016708634-G235*(0.000042037+0.0000001267*G235)</f>
        <v>1.669911062858823E-2</v>
      </c>
      <c r="K235">
        <f>SIN(RADIANS(I235))*(1.914602-G235*(0.004817+0.000014*G235))+SIN(RADIANS(2*I235))*(0.019993-0.000101*G235)+SIN(RADIANS(3*I235))*0.000289</f>
        <v>-1.3901160499346221</v>
      </c>
      <c r="L235">
        <f t="shared" si="71"/>
        <v>149.39438068855529</v>
      </c>
      <c r="M235">
        <f t="shared" si="72"/>
        <v>8506.0677156551174</v>
      </c>
      <c r="N235">
        <f t="shared" si="73"/>
        <v>1.0114406807946568</v>
      </c>
      <c r="O235">
        <f>L235-0.00569-0.00478*SIN(RADIANS(125.04-1934.136*G235))</f>
        <v>149.38518542296578</v>
      </c>
      <c r="P235">
        <f>23+(26+((21.448-G235*(46.815+G235*(0.00059-G235*0.001813))))/60)/60</f>
        <v>23.436347057790517</v>
      </c>
      <c r="Q235">
        <f>P235+0.00256*COS(RADIANS(125.04-1934.136*G235))</f>
        <v>23.438087562251322</v>
      </c>
      <c r="R235">
        <f t="shared" si="74"/>
        <v>151.50146603137594</v>
      </c>
      <c r="S235">
        <f t="shared" si="75"/>
        <v>11.686920499474331</v>
      </c>
      <c r="T235">
        <f t="shared" si="76"/>
        <v>4.3029984252131011E-2</v>
      </c>
      <c r="U235">
        <f t="shared" si="77"/>
        <v>-2.9071686286648579</v>
      </c>
      <c r="V235">
        <f t="shared" si="78"/>
        <v>103.49389261173546</v>
      </c>
      <c r="W235" s="7">
        <f t="shared" si="79"/>
        <v>0.46814614765879509</v>
      </c>
      <c r="X235" s="7">
        <f t="shared" si="80"/>
        <v>0.18066311262619655</v>
      </c>
      <c r="Y235" s="7">
        <f t="shared" si="81"/>
        <v>0.75562918269139356</v>
      </c>
      <c r="Z235">
        <f t="shared" si="82"/>
        <v>827.95114089388369</v>
      </c>
      <c r="AA235">
        <f>MOD(E235*1440+U235+4*$B$3-60*$B$4,1440)</f>
        <v>765.8695473713351</v>
      </c>
      <c r="AB235">
        <f t="shared" si="83"/>
        <v>11.467386842833776</v>
      </c>
      <c r="AC235">
        <f t="shared" si="66"/>
        <v>35.401252984151</v>
      </c>
      <c r="AD235">
        <f t="shared" si="84"/>
        <v>54.598747015849</v>
      </c>
      <c r="AE235">
        <f t="shared" si="85"/>
        <v>1.1462867004775092E-2</v>
      </c>
      <c r="AF235">
        <f t="shared" si="86"/>
        <v>54.610209882853773</v>
      </c>
      <c r="AG235">
        <f t="shared" si="67"/>
        <v>199.63799429542141</v>
      </c>
    </row>
    <row r="236" spans="4:33" x14ac:dyDescent="0.25">
      <c r="D236" s="1">
        <f t="shared" si="87"/>
        <v>44796</v>
      </c>
      <c r="E236" s="7">
        <f t="shared" si="68"/>
        <v>0.5</v>
      </c>
      <c r="F236" s="2">
        <f t="shared" si="69"/>
        <v>2459815</v>
      </c>
      <c r="G236" s="3">
        <f t="shared" si="70"/>
        <v>0.22642026009582478</v>
      </c>
      <c r="H236">
        <f>MOD(280.46646+G236*(36000.76983 + G236*0.0003032),360)</f>
        <v>151.77014410241281</v>
      </c>
      <c r="I236">
        <f>357.52911+G236*(35999.05029 - 0.0001537*G236)</f>
        <v>8508.4434319848715</v>
      </c>
      <c r="J236">
        <f>0.016708634-G236*(0.000042037+0.0000001267*G236)</f>
        <v>1.669910947610715E-2</v>
      </c>
      <c r="K236">
        <f>SIN(RADIANS(I236))*(1.914602-G236*(0.004817+0.000014*G236))+SIN(RADIANS(2*I236))*(0.019993-0.000101*G236)+SIN(RADIANS(3*I236))*0.000289</f>
        <v>-1.4122205507704777</v>
      </c>
      <c r="L236">
        <f t="shared" si="71"/>
        <v>150.35792355164233</v>
      </c>
      <c r="M236">
        <f t="shared" si="72"/>
        <v>8507.0312114341014</v>
      </c>
      <c r="N236">
        <f t="shared" si="73"/>
        <v>1.0112321132898066</v>
      </c>
      <c r="O236">
        <f>L236-0.00569-0.00478*SIN(RADIANS(125.04-1934.136*G236))</f>
        <v>150.34873129111577</v>
      </c>
      <c r="P236">
        <f>23+(26+((21.448-G236*(46.815+G236*(0.00059-G236*0.001813))))/60)/60</f>
        <v>23.436346701755927</v>
      </c>
      <c r="Q236">
        <f>P236+0.00256*COS(RADIANS(125.04-1934.136*G236))</f>
        <v>23.438088940503782</v>
      </c>
      <c r="R236">
        <f t="shared" si="74"/>
        <v>152.42222443245143</v>
      </c>
      <c r="S236">
        <f t="shared" si="75"/>
        <v>11.348647394088029</v>
      </c>
      <c r="T236">
        <f t="shared" si="76"/>
        <v>4.302998945674525E-2</v>
      </c>
      <c r="U236">
        <f t="shared" si="77"/>
        <v>-2.6482547597284456</v>
      </c>
      <c r="V236">
        <f t="shared" si="78"/>
        <v>103.121195003091</v>
      </c>
      <c r="W236" s="7">
        <f t="shared" si="79"/>
        <v>0.4679663463609226</v>
      </c>
      <c r="X236" s="7">
        <f t="shared" si="80"/>
        <v>0.1815185824634476</v>
      </c>
      <c r="Y236" s="7">
        <f t="shared" si="81"/>
        <v>0.75441411025839755</v>
      </c>
      <c r="Z236">
        <f t="shared" si="82"/>
        <v>824.96956002472803</v>
      </c>
      <c r="AA236">
        <f>MOD(E236*1440+U236+4*$B$3-60*$B$4,1440)</f>
        <v>766.12846124027146</v>
      </c>
      <c r="AB236">
        <f t="shared" si="83"/>
        <v>11.532115310067866</v>
      </c>
      <c r="AC236">
        <f t="shared" si="66"/>
        <v>35.744875660584867</v>
      </c>
      <c r="AD236">
        <f t="shared" si="84"/>
        <v>54.255124339415133</v>
      </c>
      <c r="AE236">
        <f t="shared" si="85"/>
        <v>1.1608900429196352E-2</v>
      </c>
      <c r="AF236">
        <f t="shared" si="86"/>
        <v>54.266733239844328</v>
      </c>
      <c r="AG236">
        <f t="shared" si="67"/>
        <v>199.60471185847581</v>
      </c>
    </row>
    <row r="237" spans="4:33" x14ac:dyDescent="0.25">
      <c r="D237" s="1">
        <f t="shared" si="87"/>
        <v>44797</v>
      </c>
      <c r="E237" s="7">
        <f t="shared" si="68"/>
        <v>0.5</v>
      </c>
      <c r="F237" s="2">
        <f t="shared" si="69"/>
        <v>2459816</v>
      </c>
      <c r="G237" s="3">
        <f t="shared" si="70"/>
        <v>0.2264476386036961</v>
      </c>
      <c r="H237">
        <f>MOD(280.46646+G237*(36000.76983 + G237*0.0003032),360)</f>
        <v>152.75579146633754</v>
      </c>
      <c r="I237">
        <f>357.52911+G237*(35999.05029 - 0.0001537*G237)</f>
        <v>8509.4290322646902</v>
      </c>
      <c r="J237">
        <f>0.016708634-G237*(0.000042037+0.0000001267*G237)</f>
        <v>1.669910832362588E-2</v>
      </c>
      <c r="K237">
        <f>SIN(RADIANS(I237))*(1.914602-G237*(0.004817+0.000014*G237))+SIN(RADIANS(2*I237))*(0.019993-0.000101*G237)+SIN(RADIANS(3*I237))*0.000289</f>
        <v>-1.4339243806372923</v>
      </c>
      <c r="L237">
        <f t="shared" si="71"/>
        <v>151.32186708570026</v>
      </c>
      <c r="M237">
        <f t="shared" si="72"/>
        <v>8507.9951078840531</v>
      </c>
      <c r="N237">
        <f t="shared" si="73"/>
        <v>1.011020252234105</v>
      </c>
      <c r="O237">
        <f>L237-0.00569-0.00478*SIN(RADIANS(125.04-1934.136*G237))</f>
        <v>151.31267783322818</v>
      </c>
      <c r="P237">
        <f>23+(26+((21.448-G237*(46.815+G237*(0.00059-G237*0.001813))))/60)/60</f>
        <v>23.436346345721336</v>
      </c>
      <c r="Q237">
        <f>P237+0.00256*COS(RADIANS(125.04-1934.136*G237))</f>
        <v>23.438090317268056</v>
      </c>
      <c r="R237">
        <f t="shared" si="74"/>
        <v>153.34117573258624</v>
      </c>
      <c r="S237">
        <f t="shared" si="75"/>
        <v>11.00738388290314</v>
      </c>
      <c r="T237">
        <f t="shared" si="76"/>
        <v>4.3029994655740061E-2</v>
      </c>
      <c r="U237">
        <f t="shared" si="77"/>
        <v>-2.3821657876768554</v>
      </c>
      <c r="V237">
        <f t="shared" si="78"/>
        <v>102.74671022607205</v>
      </c>
      <c r="W237" s="7">
        <f t="shared" si="79"/>
        <v>0.46778156235255341</v>
      </c>
      <c r="X237" s="7">
        <f t="shared" si="80"/>
        <v>0.18237403394679769</v>
      </c>
      <c r="Y237" s="7">
        <f t="shared" si="81"/>
        <v>0.75318909075830898</v>
      </c>
      <c r="Z237">
        <f t="shared" si="82"/>
        <v>821.97368180857643</v>
      </c>
      <c r="AA237">
        <f>MOD(E237*1440+U237+4*$B$3-60*$B$4,1440)</f>
        <v>766.39455021232311</v>
      </c>
      <c r="AB237">
        <f t="shared" si="83"/>
        <v>11.598637553080778</v>
      </c>
      <c r="AC237">
        <f t="shared" si="66"/>
        <v>36.091853367465589</v>
      </c>
      <c r="AD237">
        <f t="shared" si="84"/>
        <v>53.908146632534411</v>
      </c>
      <c r="AE237">
        <f t="shared" si="85"/>
        <v>1.1757637529592456E-2</v>
      </c>
      <c r="AF237">
        <f t="shared" si="86"/>
        <v>53.919904270064002</v>
      </c>
      <c r="AG237">
        <f t="shared" si="67"/>
        <v>199.57392644269115</v>
      </c>
    </row>
    <row r="238" spans="4:33" x14ac:dyDescent="0.25">
      <c r="D238" s="1">
        <f t="shared" si="87"/>
        <v>44798</v>
      </c>
      <c r="E238" s="7">
        <f t="shared" si="68"/>
        <v>0.5</v>
      </c>
      <c r="F238" s="2">
        <f t="shared" si="69"/>
        <v>2459817</v>
      </c>
      <c r="G238" s="3">
        <f t="shared" si="70"/>
        <v>0.22647501711156742</v>
      </c>
      <c r="H238">
        <f>MOD(280.46646+G238*(36000.76983 + G238*0.0003032),360)</f>
        <v>153.74143883026227</v>
      </c>
      <c r="I238">
        <f>357.52911+G238*(35999.05029 - 0.0001537*G238)</f>
        <v>8510.4146325445108</v>
      </c>
      <c r="J238">
        <f>0.016708634-G238*(0.000042037+0.0000001267*G238)</f>
        <v>1.6699107171144423E-2</v>
      </c>
      <c r="K238">
        <f>SIN(RADIANS(I238))*(1.914602-G238*(0.004817+0.000014*G238))+SIN(RADIANS(2*I238))*(0.019993-0.000101*G238)+SIN(RADIANS(3*I238))*0.000289</f>
        <v>-1.4552210634221632</v>
      </c>
      <c r="L238">
        <f t="shared" si="71"/>
        <v>152.28621776684011</v>
      </c>
      <c r="M238">
        <f t="shared" si="72"/>
        <v>8508.959411481088</v>
      </c>
      <c r="N238">
        <f t="shared" si="73"/>
        <v>1.0108051562201241</v>
      </c>
      <c r="O238">
        <f>L238-0.00569-0.00478*SIN(RADIANS(125.04-1934.136*G238))</f>
        <v>152.2770315254115</v>
      </c>
      <c r="P238">
        <f>23+(26+((21.448-G238*(46.815+G238*(0.00059-G238*0.001813))))/60)/60</f>
        <v>23.436345989686746</v>
      </c>
      <c r="Q238">
        <f>P238+0.00256*COS(RADIANS(125.04-1934.136*G238))</f>
        <v>23.43809169254267</v>
      </c>
      <c r="R238">
        <f t="shared" si="74"/>
        <v>154.25837845059695</v>
      </c>
      <c r="S238">
        <f t="shared" si="75"/>
        <v>10.663218534197579</v>
      </c>
      <c r="T238">
        <f t="shared" si="76"/>
        <v>4.3029999849109914E-2</v>
      </c>
      <c r="U238">
        <f t="shared" si="77"/>
        <v>-2.1091346801206261</v>
      </c>
      <c r="V238">
        <f t="shared" si="78"/>
        <v>102.3705214782391</v>
      </c>
      <c r="W238" s="7">
        <f t="shared" si="79"/>
        <v>0.46759195741675047</v>
      </c>
      <c r="X238" s="7">
        <f t="shared" si="80"/>
        <v>0.18322939775497518</v>
      </c>
      <c r="Y238" s="7">
        <f t="shared" si="81"/>
        <v>0.75195451707852579</v>
      </c>
      <c r="Z238">
        <f t="shared" si="82"/>
        <v>818.96417182591279</v>
      </c>
      <c r="AA238">
        <f>MOD(E238*1440+U238+4*$B$3-60*$B$4,1440)</f>
        <v>766.66758131987933</v>
      </c>
      <c r="AB238">
        <f t="shared" si="83"/>
        <v>11.666895329969833</v>
      </c>
      <c r="AC238">
        <f t="shared" si="66"/>
        <v>36.442084823811406</v>
      </c>
      <c r="AD238">
        <f t="shared" si="84"/>
        <v>53.557915176188594</v>
      </c>
      <c r="AE238">
        <f t="shared" si="85"/>
        <v>1.1909099769813428E-2</v>
      </c>
      <c r="AF238">
        <f t="shared" si="86"/>
        <v>53.56982427595841</v>
      </c>
      <c r="AG238">
        <f t="shared" si="67"/>
        <v>199.54552938693928</v>
      </c>
    </row>
    <row r="239" spans="4:33" x14ac:dyDescent="0.25">
      <c r="D239" s="1">
        <f t="shared" si="87"/>
        <v>44799</v>
      </c>
      <c r="E239" s="7">
        <f t="shared" si="68"/>
        <v>0.5</v>
      </c>
      <c r="F239" s="2">
        <f t="shared" si="69"/>
        <v>2459818</v>
      </c>
      <c r="G239" s="3">
        <f t="shared" si="70"/>
        <v>0.22650239561943875</v>
      </c>
      <c r="H239">
        <f>MOD(280.46646+G239*(36000.76983 + G239*0.0003032),360)</f>
        <v>154.72708619418518</v>
      </c>
      <c r="I239">
        <f>357.52911+G239*(35999.05029 - 0.0001537*G239)</f>
        <v>8511.4002328243278</v>
      </c>
      <c r="J239">
        <f>0.016708634-G239*(0.000042037+0.0000001267*G239)</f>
        <v>1.6699106018662774E-2</v>
      </c>
      <c r="K239">
        <f>SIN(RADIANS(I239))*(1.914602-G239*(0.004817+0.000014*G239))+SIN(RADIANS(2*I239))*(0.019993-0.000101*G239)+SIN(RADIANS(3*I239))*0.000289</f>
        <v>-1.4761042237168154</v>
      </c>
      <c r="L239">
        <f t="shared" si="71"/>
        <v>153.25098197046836</v>
      </c>
      <c r="M239">
        <f t="shared" si="72"/>
        <v>8509.9241286006109</v>
      </c>
      <c r="N239">
        <f t="shared" si="73"/>
        <v>1.0105868848113666</v>
      </c>
      <c r="O239">
        <f>L239-0.00569-0.00478*SIN(RADIANS(125.04-1934.136*G239))</f>
        <v>153.24179874306964</v>
      </c>
      <c r="P239">
        <f>23+(26+((21.448-G239*(46.815+G239*(0.00059-G239*0.001813))))/60)/60</f>
        <v>23.436345633652156</v>
      </c>
      <c r="Q239">
        <f>P239+0.00256*COS(RADIANS(125.04-1934.136*G239))</f>
        <v>23.43809306632614</v>
      </c>
      <c r="R239">
        <f t="shared" si="74"/>
        <v>155.17389280105644</v>
      </c>
      <c r="S239">
        <f t="shared" si="75"/>
        <v>10.316240042030543</v>
      </c>
      <c r="T239">
        <f t="shared" si="76"/>
        <v>4.3030005036849166E-2</v>
      </c>
      <c r="U239">
        <f t="shared" si="77"/>
        <v>-1.8294005796958208</v>
      </c>
      <c r="V239">
        <f t="shared" si="78"/>
        <v>101.99270917553328</v>
      </c>
      <c r="W239" s="7">
        <f t="shared" si="79"/>
        <v>0.46739769762478883</v>
      </c>
      <c r="X239" s="7">
        <f t="shared" si="80"/>
        <v>0.18408461658164083</v>
      </c>
      <c r="Y239" s="7">
        <f t="shared" si="81"/>
        <v>0.7507107786679369</v>
      </c>
      <c r="Z239">
        <f t="shared" si="82"/>
        <v>815.94167340426623</v>
      </c>
      <c r="AA239">
        <f>MOD(E239*1440+U239+4*$B$3-60*$B$4,1440)</f>
        <v>766.94731542030411</v>
      </c>
      <c r="AB239">
        <f t="shared" si="83"/>
        <v>11.736828855076027</v>
      </c>
      <c r="AC239">
        <f t="shared" si="66"/>
        <v>36.795468384712059</v>
      </c>
      <c r="AD239">
        <f t="shared" si="84"/>
        <v>53.204531615287941</v>
      </c>
      <c r="AE239">
        <f t="shared" si="85"/>
        <v>1.2063309556083973E-2</v>
      </c>
      <c r="AF239">
        <f t="shared" si="86"/>
        <v>53.216594924844024</v>
      </c>
      <c r="AG239">
        <f t="shared" si="67"/>
        <v>199.51941099122709</v>
      </c>
    </row>
    <row r="240" spans="4:33" x14ac:dyDescent="0.25">
      <c r="D240" s="1">
        <f t="shared" si="87"/>
        <v>44800</v>
      </c>
      <c r="E240" s="7">
        <f t="shared" si="68"/>
        <v>0.5</v>
      </c>
      <c r="F240" s="2">
        <f t="shared" si="69"/>
        <v>2459819</v>
      </c>
      <c r="G240" s="3">
        <f t="shared" si="70"/>
        <v>0.22652977412731007</v>
      </c>
      <c r="H240">
        <f>MOD(280.46646+G240*(36000.76983 + G240*0.0003032),360)</f>
        <v>155.7127335581099</v>
      </c>
      <c r="I240">
        <f>357.52911+G240*(35999.05029 - 0.0001537*G240)</f>
        <v>8512.3858331041465</v>
      </c>
      <c r="J240">
        <f>0.016708634-G240*(0.000042037+0.0000001267*G240)</f>
        <v>1.6699104866180935E-2</v>
      </c>
      <c r="K240">
        <f>SIN(RADIANS(I240))*(1.914602-G240*(0.004817+0.000014*G240))+SIN(RADIANS(2*I240))*(0.019993-0.000101*G240)+SIN(RADIANS(3*I240))*0.000289</f>
        <v>-1.4965675887466352</v>
      </c>
      <c r="L240">
        <f t="shared" si="71"/>
        <v>154.21616596936326</v>
      </c>
      <c r="M240">
        <f t="shared" si="72"/>
        <v>8510.8892655153995</v>
      </c>
      <c r="N240">
        <f t="shared" si="73"/>
        <v>1.0103654985293062</v>
      </c>
      <c r="O240">
        <f>L240-0.00569-0.00478*SIN(RADIANS(125.04-1934.136*G240))</f>
        <v>154.20698575897828</v>
      </c>
      <c r="P240">
        <f>23+(26+((21.448-G240*(46.815+G240*(0.00059-G240*0.001813))))/60)/60</f>
        <v>23.436345277617566</v>
      </c>
      <c r="Q240">
        <f>P240+0.00256*COS(RADIANS(125.04-1934.136*G240))</f>
        <v>23.438094438616996</v>
      </c>
      <c r="R240">
        <f t="shared" si="74"/>
        <v>156.08778063129722</v>
      </c>
      <c r="S240">
        <f t="shared" si="75"/>
        <v>9.9665372205593368</v>
      </c>
      <c r="T240">
        <f t="shared" si="76"/>
        <v>4.3030010218952322E-2</v>
      </c>
      <c r="U240">
        <f t="shared" si="77"/>
        <v>-1.5432085380113136</v>
      </c>
      <c r="V240">
        <f t="shared" si="78"/>
        <v>101.61335102852641</v>
      </c>
      <c r="W240" s="7">
        <f t="shared" si="79"/>
        <v>0.46719895315139676</v>
      </c>
      <c r="X240" s="7">
        <f t="shared" si="80"/>
        <v>0.18493964473882341</v>
      </c>
      <c r="Y240" s="7">
        <f t="shared" si="81"/>
        <v>0.74945826156397</v>
      </c>
      <c r="Z240">
        <f t="shared" si="82"/>
        <v>812.90680822821128</v>
      </c>
      <c r="AA240">
        <f>MOD(E240*1440+U240+4*$B$3-60*$B$4,1440)</f>
        <v>767.23350746198867</v>
      </c>
      <c r="AB240">
        <f t="shared" si="83"/>
        <v>11.808376865497166</v>
      </c>
      <c r="AC240">
        <f t="shared" si="66"/>
        <v>37.151902052681848</v>
      </c>
      <c r="AD240">
        <f t="shared" si="84"/>
        <v>52.848097947318152</v>
      </c>
      <c r="AE240">
        <f t="shared" si="85"/>
        <v>1.2220290240582202E-2</v>
      </c>
      <c r="AF240">
        <f t="shared" si="86"/>
        <v>52.860318237558737</v>
      </c>
      <c r="AG240">
        <f t="shared" si="67"/>
        <v>199.49546077327176</v>
      </c>
    </row>
    <row r="241" spans="4:33" x14ac:dyDescent="0.25">
      <c r="D241" s="1">
        <f t="shared" si="87"/>
        <v>44801</v>
      </c>
      <c r="E241" s="7">
        <f t="shared" si="68"/>
        <v>0.5</v>
      </c>
      <c r="F241" s="2">
        <f t="shared" si="69"/>
        <v>2459820</v>
      </c>
      <c r="G241" s="3">
        <f t="shared" si="70"/>
        <v>0.22655715263518139</v>
      </c>
      <c r="H241">
        <f>MOD(280.46646+G241*(36000.76983 + G241*0.0003032),360)</f>
        <v>156.69838092203463</v>
      </c>
      <c r="I241">
        <f>357.52911+G241*(35999.05029 - 0.0001537*G241)</f>
        <v>8513.3714333839653</v>
      </c>
      <c r="J241">
        <f>0.016708634-G241*(0.000042037+0.0000001267*G241)</f>
        <v>1.6699103713698905E-2</v>
      </c>
      <c r="K241">
        <f>SIN(RADIANS(I241))*(1.914602-G241*(0.004817+0.000014*G241))+SIN(RADIANS(2*I241))*(0.019993-0.000101*G241)+SIN(RADIANS(3*I241))*0.000289</f>
        <v>-1.5166049902906862</v>
      </c>
      <c r="L241">
        <f t="shared" si="71"/>
        <v>155.18177593174394</v>
      </c>
      <c r="M241">
        <f t="shared" si="72"/>
        <v>8511.8548283936743</v>
      </c>
      <c r="N241">
        <f t="shared" si="73"/>
        <v>1.0101410588401343</v>
      </c>
      <c r="O241">
        <f>L241-0.00569-0.00478*SIN(RADIANS(125.04-1934.136*G241))</f>
        <v>155.17259874135394</v>
      </c>
      <c r="P241">
        <f>23+(26+((21.448-G241*(46.815+G241*(0.00059-G241*0.001813))))/60)/60</f>
        <v>23.436344921582979</v>
      </c>
      <c r="Q241">
        <f>P241+0.00256*COS(RADIANS(125.04-1934.136*G241))</f>
        <v>23.43809580941376</v>
      </c>
      <c r="R241">
        <f t="shared" si="74"/>
        <v>157.00010535922971</v>
      </c>
      <c r="S241">
        <f t="shared" si="75"/>
        <v>9.6141989998565265</v>
      </c>
      <c r="T241">
        <f t="shared" si="76"/>
        <v>4.303001539541372E-2</v>
      </c>
      <c r="U241">
        <f t="shared" si="77"/>
        <v>-1.2508092585950181</v>
      </c>
      <c r="V241">
        <f t="shared" si="78"/>
        <v>101.23252212207392</v>
      </c>
      <c r="W241" s="7">
        <f t="shared" si="79"/>
        <v>0.46699589809624659</v>
      </c>
      <c r="X241" s="7">
        <f t="shared" si="80"/>
        <v>0.18579444775715237</v>
      </c>
      <c r="Y241" s="7">
        <f t="shared" si="81"/>
        <v>0.7481973484353408</v>
      </c>
      <c r="Z241">
        <f t="shared" si="82"/>
        <v>809.86017697659133</v>
      </c>
      <c r="AA241">
        <f>MOD(E241*1440+U241+4*$B$3-60*$B$4,1440)</f>
        <v>767.52590674140492</v>
      </c>
      <c r="AB241">
        <f t="shared" si="83"/>
        <v>11.881476685351231</v>
      </c>
      <c r="AC241">
        <f t="shared" si="66"/>
        <v>37.511283486939142</v>
      </c>
      <c r="AD241">
        <f t="shared" si="84"/>
        <v>52.488716513060858</v>
      </c>
      <c r="AE241">
        <f t="shared" si="85"/>
        <v>1.2380066123187997E-2</v>
      </c>
      <c r="AF241">
        <f t="shared" si="86"/>
        <v>52.501096579184043</v>
      </c>
      <c r="AG241">
        <f t="shared" si="67"/>
        <v>199.47356770754192</v>
      </c>
    </row>
    <row r="242" spans="4:33" x14ac:dyDescent="0.25">
      <c r="D242" s="1">
        <f t="shared" si="87"/>
        <v>44802</v>
      </c>
      <c r="E242" s="7">
        <f t="shared" si="68"/>
        <v>0.5</v>
      </c>
      <c r="F242" s="2">
        <f t="shared" si="69"/>
        <v>2459821</v>
      </c>
      <c r="G242" s="3">
        <f t="shared" si="70"/>
        <v>0.22658453114305271</v>
      </c>
      <c r="H242">
        <f>MOD(280.46646+G242*(36000.76983 + G242*0.0003032),360)</f>
        <v>157.68402828596118</v>
      </c>
      <c r="I242">
        <f>357.52911+G242*(35999.05029 - 0.0001537*G242)</f>
        <v>8514.3570336637822</v>
      </c>
      <c r="J242">
        <f>0.016708634-G242*(0.000042037+0.0000001267*G242)</f>
        <v>1.6699102561216685E-2</v>
      </c>
      <c r="K242">
        <f>SIN(RADIANS(I242))*(1.914602-G242*(0.004817+0.000014*G242))+SIN(RADIANS(2*I242))*(0.019993-0.000101*G242)+SIN(RADIANS(3*I242))*0.000289</f>
        <v>-1.5362103665933478</v>
      </c>
      <c r="L242">
        <f t="shared" si="71"/>
        <v>156.14781791936784</v>
      </c>
      <c r="M242">
        <f t="shared" si="72"/>
        <v>8512.8208232971883</v>
      </c>
      <c r="N242">
        <f t="shared" si="73"/>
        <v>1.0099136281412133</v>
      </c>
      <c r="O242">
        <f>L242-0.00569-0.00478*SIN(RADIANS(125.04-1934.136*G242))</f>
        <v>156.13864375195149</v>
      </c>
      <c r="P242">
        <f>23+(26+((21.448-G242*(46.815+G242*(0.00059-G242*0.001813))))/60)/60</f>
        <v>23.436344565548389</v>
      </c>
      <c r="Q242">
        <f>P242+0.00256*COS(RADIANS(125.04-1934.136*G242))</f>
        <v>23.438097178714951</v>
      </c>
      <c r="R242">
        <f t="shared" si="74"/>
        <v>157.91093191204817</v>
      </c>
      <c r="S242">
        <f t="shared" si="75"/>
        <v>9.2593144231653284</v>
      </c>
      <c r="T242">
        <f t="shared" si="76"/>
        <v>4.3030020566227824E-2</v>
      </c>
      <c r="U242">
        <f t="shared" si="77"/>
        <v>-0.95245884920945179</v>
      </c>
      <c r="V242">
        <f t="shared" si="78"/>
        <v>100.85029499803844</v>
      </c>
      <c r="W242" s="7">
        <f t="shared" si="79"/>
        <v>0.46678871031195107</v>
      </c>
      <c r="X242" s="7">
        <f t="shared" si="80"/>
        <v>0.18664900198406653</v>
      </c>
      <c r="Y242" s="7">
        <f t="shared" si="81"/>
        <v>0.74692841863983561</v>
      </c>
      <c r="Z242">
        <f t="shared" si="82"/>
        <v>806.80235998430749</v>
      </c>
      <c r="AA242">
        <f>MOD(E242*1440+U242+4*$B$3-60*$B$4,1440)</f>
        <v>767.82425715079046</v>
      </c>
      <c r="AB242">
        <f t="shared" si="83"/>
        <v>11.956064287697615</v>
      </c>
      <c r="AC242">
        <f t="shared" si="66"/>
        <v>37.873510010760221</v>
      </c>
      <c r="AD242">
        <f t="shared" si="84"/>
        <v>52.126489989239779</v>
      </c>
      <c r="AE242">
        <f t="shared" si="85"/>
        <v>1.2542662451324675E-2</v>
      </c>
      <c r="AF242">
        <f t="shared" si="86"/>
        <v>52.139032651691103</v>
      </c>
      <c r="AG242">
        <f t="shared" si="67"/>
        <v>199.45362044724243</v>
      </c>
    </row>
    <row r="243" spans="4:33" x14ac:dyDescent="0.25">
      <c r="D243" s="1">
        <f t="shared" si="87"/>
        <v>44803</v>
      </c>
      <c r="E243" s="7">
        <f t="shared" si="68"/>
        <v>0.5</v>
      </c>
      <c r="F243" s="2">
        <f t="shared" si="69"/>
        <v>2459822</v>
      </c>
      <c r="G243" s="3">
        <f t="shared" si="70"/>
        <v>0.22661190965092404</v>
      </c>
      <c r="H243">
        <f>MOD(280.46646+G243*(36000.76983 + G243*0.0003032),360)</f>
        <v>158.66967564988772</v>
      </c>
      <c r="I243">
        <f>357.52911+G243*(35999.05029 - 0.0001537*G243)</f>
        <v>8515.342633943601</v>
      </c>
      <c r="J243">
        <f>0.016708634-G243*(0.000042037+0.0000001267*G243)</f>
        <v>1.6699101408734277E-2</v>
      </c>
      <c r="K243">
        <f>SIN(RADIANS(I243))*(1.914602-G243*(0.004817+0.000014*G243))+SIN(RADIANS(2*I243))*(0.019993-0.000101*G243)+SIN(RADIANS(3*I243))*0.000289</f>
        <v>-1.5553777642666908</v>
      </c>
      <c r="L243">
        <f t="shared" si="71"/>
        <v>157.11429788562103</v>
      </c>
      <c r="M243">
        <f t="shared" si="72"/>
        <v>8513.7872561793338</v>
      </c>
      <c r="N243">
        <f t="shared" si="73"/>
        <v>1.0096832697472307</v>
      </c>
      <c r="O243">
        <f>L243-0.00569-0.00478*SIN(RADIANS(125.04-1934.136*G243))</f>
        <v>157.10512674415443</v>
      </c>
      <c r="P243">
        <f>23+(26+((21.448-G243*(46.815+G243*(0.00059-G243*0.001813))))/60)/60</f>
        <v>23.436344209513798</v>
      </c>
      <c r="Q243">
        <f>P243+0.00256*COS(RADIANS(125.04-1934.136*G243))</f>
        <v>23.438098546519097</v>
      </c>
      <c r="R243">
        <f t="shared" si="74"/>
        <v>158.82032666581836</v>
      </c>
      <c r="S243">
        <f t="shared" si="75"/>
        <v>8.9019726455553254</v>
      </c>
      <c r="T243">
        <f t="shared" si="76"/>
        <v>4.3030025731389053E-2</v>
      </c>
      <c r="U243">
        <f t="shared" si="77"/>
        <v>-0.64841858383813911</v>
      </c>
      <c r="V243">
        <f t="shared" si="78"/>
        <v>100.46673974080359</v>
      </c>
      <c r="W243" s="7">
        <f t="shared" si="79"/>
        <v>0.46657757123877652</v>
      </c>
      <c r="X243" s="7">
        <f t="shared" si="80"/>
        <v>0.18750329418098879</v>
      </c>
      <c r="Y243" s="7">
        <f t="shared" si="81"/>
        <v>0.74565184829656428</v>
      </c>
      <c r="Z243">
        <f t="shared" si="82"/>
        <v>803.73391792642872</v>
      </c>
      <c r="AA243">
        <f>MOD(E243*1440+U243+4*$B$3-60*$B$4,1440)</f>
        <v>768.12829741616179</v>
      </c>
      <c r="AB243">
        <f t="shared" si="83"/>
        <v>12.032074354040446</v>
      </c>
      <c r="AC243">
        <f t="shared" si="66"/>
        <v>38.238478617026168</v>
      </c>
      <c r="AD243">
        <f t="shared" si="84"/>
        <v>51.761521382973832</v>
      </c>
      <c r="AE243">
        <f t="shared" si="85"/>
        <v>1.270810541779612E-2</v>
      </c>
      <c r="AF243">
        <f t="shared" si="86"/>
        <v>51.774229488391626</v>
      </c>
      <c r="AG243">
        <f t="shared" si="67"/>
        <v>199.43550752977114</v>
      </c>
    </row>
    <row r="244" spans="4:33" x14ac:dyDescent="0.25">
      <c r="D244" s="1">
        <f t="shared" si="87"/>
        <v>44804</v>
      </c>
      <c r="E244" s="7">
        <f t="shared" si="68"/>
        <v>0.5</v>
      </c>
      <c r="F244" s="2">
        <f t="shared" si="69"/>
        <v>2459823</v>
      </c>
      <c r="G244" s="3">
        <f t="shared" si="70"/>
        <v>0.22663928815879533</v>
      </c>
      <c r="H244">
        <f>MOD(280.46646+G244*(36000.76983 + G244*0.0003032),360)</f>
        <v>159.65532301381427</v>
      </c>
      <c r="I244">
        <f>357.52911+G244*(35999.05029 - 0.0001537*G244)</f>
        <v>8516.3282342234161</v>
      </c>
      <c r="J244">
        <f>0.016708634-G244*(0.000042037+0.0000001267*G244)</f>
        <v>1.6699100256251678E-2</v>
      </c>
      <c r="K244">
        <f>SIN(RADIANS(I244))*(1.914602-G244*(0.004817+0.000014*G244))+SIN(RADIANS(2*I244))*(0.019993-0.000101*G244)+SIN(RADIANS(3*I244))*0.000289</f>
        <v>-1.574101340182237</v>
      </c>
      <c r="L244">
        <f t="shared" si="71"/>
        <v>158.08122167363203</v>
      </c>
      <c r="M244">
        <f t="shared" si="72"/>
        <v>8514.754132883234</v>
      </c>
      <c r="N244">
        <f t="shared" si="73"/>
        <v>1.0094500478760644</v>
      </c>
      <c r="O244">
        <f>L244-0.00569-0.00478*SIN(RADIANS(125.04-1934.136*G244))</f>
        <v>158.07205356108872</v>
      </c>
      <c r="P244">
        <f>23+(26+((21.448-G244*(46.815+G244*(0.00059-G244*0.001813))))/60)/60</f>
        <v>23.436343853479212</v>
      </c>
      <c r="Q244">
        <f>P244+0.00256*COS(RADIANS(125.04-1934.136*G244))</f>
        <v>23.438099912824732</v>
      </c>
      <c r="R244">
        <f t="shared" si="74"/>
        <v>159.72835738599596</v>
      </c>
      <c r="S244">
        <f t="shared" si="75"/>
        <v>8.5422629339160228</v>
      </c>
      <c r="T244">
        <f t="shared" si="76"/>
        <v>4.3030030890891885E-2</v>
      </c>
      <c r="U244">
        <f t="shared" si="77"/>
        <v>-0.33895467454261702</v>
      </c>
      <c r="V244">
        <f t="shared" si="78"/>
        <v>100.08192406529284</v>
      </c>
      <c r="W244" s="7">
        <f t="shared" si="79"/>
        <v>0.46636266574621016</v>
      </c>
      <c r="X244" s="7">
        <f t="shared" si="80"/>
        <v>0.18835732112039671</v>
      </c>
      <c r="Y244" s="7">
        <f t="shared" si="81"/>
        <v>0.74436801037202349</v>
      </c>
      <c r="Z244">
        <f t="shared" si="82"/>
        <v>800.65539252234271</v>
      </c>
      <c r="AA244">
        <f>MOD(E244*1440+U244+4*$B$3-60*$B$4,1440)</f>
        <v>768.43776132545736</v>
      </c>
      <c r="AB244">
        <f t="shared" si="83"/>
        <v>12.10944033136434</v>
      </c>
      <c r="AC244">
        <f t="shared" si="66"/>
        <v>38.606085972103337</v>
      </c>
      <c r="AD244">
        <f t="shared" si="84"/>
        <v>51.393914027896663</v>
      </c>
      <c r="AE244">
        <f t="shared" si="85"/>
        <v>1.2876422156521891E-2</v>
      </c>
      <c r="AF244">
        <f t="shared" si="86"/>
        <v>51.406790450053187</v>
      </c>
      <c r="AG244">
        <f t="shared" si="67"/>
        <v>199.4191175662362</v>
      </c>
    </row>
    <row r="245" spans="4:33" x14ac:dyDescent="0.25">
      <c r="D245" s="1">
        <f t="shared" si="87"/>
        <v>44805</v>
      </c>
      <c r="E245" s="7">
        <f t="shared" si="68"/>
        <v>0.5</v>
      </c>
      <c r="F245" s="2">
        <f t="shared" si="69"/>
        <v>2459824</v>
      </c>
      <c r="G245" s="3">
        <f t="shared" si="70"/>
        <v>0.22666666666666666</v>
      </c>
      <c r="H245">
        <f>MOD(280.46646+G245*(36000.76983 + G245*0.0003032),360)</f>
        <v>160.64097037774081</v>
      </c>
      <c r="I245">
        <f>357.52911+G245*(35999.05029 - 0.0001537*G245)</f>
        <v>8517.3138345032348</v>
      </c>
      <c r="J245">
        <f>0.016708634-G245*(0.000042037+0.0000001267*G245)</f>
        <v>1.6699099103768888E-2</v>
      </c>
      <c r="K245">
        <f>SIN(RADIANS(I245))*(1.914602-G245*(0.004817+0.000014*G245))+SIN(RADIANS(2*I245))*(0.019993-0.000101*G245)+SIN(RADIANS(3*I245))*0.000289</f>
        <v>-1.5923753633531563</v>
      </c>
      <c r="L245">
        <f t="shared" si="71"/>
        <v>159.04859501438764</v>
      </c>
      <c r="M245">
        <f t="shared" si="72"/>
        <v>8515.7214591398824</v>
      </c>
      <c r="N245">
        <f t="shared" si="73"/>
        <v>1.0092140276343453</v>
      </c>
      <c r="O245">
        <f>L245-0.00569-0.00478*SIN(RADIANS(125.04-1934.136*G245))</f>
        <v>159.03942993373855</v>
      </c>
      <c r="P245">
        <f>23+(26+((21.448-G245*(46.815+G245*(0.00059-G245*0.001813))))/60)/60</f>
        <v>23.436343497444621</v>
      </c>
      <c r="Q245">
        <f>P245+0.00256*COS(RADIANS(125.04-1934.136*G245))</f>
        <v>23.438101277630377</v>
      </c>
      <c r="R245">
        <f t="shared" si="74"/>
        <v>160.63509316886567</v>
      </c>
      <c r="S245">
        <f t="shared" si="75"/>
        <v>8.1802746682436993</v>
      </c>
      <c r="T245">
        <f t="shared" si="76"/>
        <v>4.303003604473072E-2</v>
      </c>
      <c r="U245">
        <f t="shared" si="77"/>
        <v>-2.4338053300991876E-2</v>
      </c>
      <c r="V245">
        <f t="shared" si="78"/>
        <v>99.695913407251822</v>
      </c>
      <c r="W245" s="7">
        <f t="shared" si="79"/>
        <v>0.46614418198145907</v>
      </c>
      <c r="X245" s="7">
        <f t="shared" si="80"/>
        <v>0.18921108918353732</v>
      </c>
      <c r="Y245" s="7">
        <f t="shared" si="81"/>
        <v>0.74307727477938068</v>
      </c>
      <c r="Z245">
        <f t="shared" si="82"/>
        <v>797.56730725801458</v>
      </c>
      <c r="AA245">
        <f>MOD(E245*1440+U245+4*$B$3-60*$B$4,1440)</f>
        <v>768.75237794669897</v>
      </c>
      <c r="AB245">
        <f t="shared" si="83"/>
        <v>12.188094486674743</v>
      </c>
      <c r="AC245">
        <f t="shared" si="66"/>
        <v>38.976228418176724</v>
      </c>
      <c r="AD245">
        <f t="shared" si="84"/>
        <v>51.023771581823276</v>
      </c>
      <c r="AE245">
        <f t="shared" si="85"/>
        <v>1.3047640736053589E-2</v>
      </c>
      <c r="AF245">
        <f t="shared" si="86"/>
        <v>51.03681922255933</v>
      </c>
      <c r="AG245">
        <f t="shared" si="67"/>
        <v>199.40433941566823</v>
      </c>
    </row>
    <row r="246" spans="4:33" x14ac:dyDescent="0.25">
      <c r="D246" s="1">
        <f t="shared" si="87"/>
        <v>44806</v>
      </c>
      <c r="E246" s="7">
        <f t="shared" si="68"/>
        <v>0.5</v>
      </c>
      <c r="F246" s="2">
        <f t="shared" si="69"/>
        <v>2459825</v>
      </c>
      <c r="G246" s="3">
        <f t="shared" si="70"/>
        <v>0.22669404517453798</v>
      </c>
      <c r="H246">
        <f>MOD(280.46646+G246*(36000.76983 + G246*0.0003032),360)</f>
        <v>161.62661774166918</v>
      </c>
      <c r="I246">
        <f>357.52911+G246*(35999.05029 - 0.0001537*G246)</f>
        <v>8518.2994347830518</v>
      </c>
      <c r="J246">
        <f>0.016708634-G246*(0.000042037+0.0000001267*G246)</f>
        <v>1.6699097951285911E-2</v>
      </c>
      <c r="K246">
        <f>SIN(RADIANS(I246))*(1.914602-G246*(0.004817+0.000014*G246))+SIN(RADIANS(2*I246))*(0.019993-0.000101*G246)+SIN(RADIANS(3*I246))*0.000289</f>
        <v>-1.6101942168043331</v>
      </c>
      <c r="L246">
        <f t="shared" si="71"/>
        <v>160.01642352486485</v>
      </c>
      <c r="M246">
        <f t="shared" si="72"/>
        <v>8516.6892405662475</v>
      </c>
      <c r="N246">
        <f t="shared" si="73"/>
        <v>1.0089752750027259</v>
      </c>
      <c r="O246">
        <f>L246-0.00569-0.00478*SIN(RADIANS(125.04-1934.136*G246))</f>
        <v>160.00726147907827</v>
      </c>
      <c r="P246">
        <f>23+(26+((21.448-G246*(46.815+G246*(0.00059-G246*0.001813))))/60)/60</f>
        <v>23.436343141410035</v>
      </c>
      <c r="Q246">
        <f>P246+0.00256*COS(RADIANS(125.04-1934.136*G246))</f>
        <v>23.43810264093457</v>
      </c>
      <c r="R246">
        <f t="shared" si="74"/>
        <v>161.54060438391616</v>
      </c>
      <c r="S246">
        <f t="shared" si="75"/>
        <v>7.8160973441634054</v>
      </c>
      <c r="T246">
        <f t="shared" si="76"/>
        <v>4.3030041192900041E-2</v>
      </c>
      <c r="U246">
        <f t="shared" si="77"/>
        <v>0.29515583614432156</v>
      </c>
      <c r="V246">
        <f t="shared" si="78"/>
        <v>99.308771015558946</v>
      </c>
      <c r="W246" s="7">
        <f t="shared" si="79"/>
        <v>0.4659223112248998</v>
      </c>
      <c r="X246" s="7">
        <f t="shared" si="80"/>
        <v>0.19006461395945828</v>
      </c>
      <c r="Y246" s="7">
        <f t="shared" si="81"/>
        <v>0.74178000849034131</v>
      </c>
      <c r="Z246">
        <f t="shared" si="82"/>
        <v>794.47016812447157</v>
      </c>
      <c r="AA246">
        <f>MOD(E246*1440+U246+4*$B$3-60*$B$4,1440)</f>
        <v>769.07187183614428</v>
      </c>
      <c r="AB246">
        <f t="shared" si="83"/>
        <v>12.267967959036071</v>
      </c>
      <c r="AC246">
        <f t="shared" si="66"/>
        <v>39.348801974165212</v>
      </c>
      <c r="AD246">
        <f t="shared" si="84"/>
        <v>50.651198025834788</v>
      </c>
      <c r="AE246">
        <f t="shared" si="85"/>
        <v>1.3221790150749672E-2</v>
      </c>
      <c r="AF246">
        <f t="shared" si="86"/>
        <v>50.664419815985539</v>
      </c>
      <c r="AG246">
        <f t="shared" si="67"/>
        <v>199.39106234459132</v>
      </c>
    </row>
    <row r="247" spans="4:33" x14ac:dyDescent="0.25">
      <c r="D247" s="1">
        <f t="shared" si="87"/>
        <v>44807</v>
      </c>
      <c r="E247" s="7">
        <f t="shared" si="68"/>
        <v>0.5</v>
      </c>
      <c r="F247" s="2">
        <f t="shared" si="69"/>
        <v>2459826</v>
      </c>
      <c r="G247" s="3">
        <f t="shared" si="70"/>
        <v>0.2267214236824093</v>
      </c>
      <c r="H247">
        <f>MOD(280.46646+G247*(36000.76983 + G247*0.0003032),360)</f>
        <v>162.61226510559754</v>
      </c>
      <c r="I247">
        <f>357.52911+G247*(35999.05029 - 0.0001537*G247)</f>
        <v>8519.2850350628687</v>
      </c>
      <c r="J247">
        <f>0.016708634-G247*(0.000042037+0.0000001267*G247)</f>
        <v>1.6699096798802743E-2</v>
      </c>
      <c r="K247">
        <f>SIN(RADIANS(I247))*(1.914602-G247*(0.004817+0.000014*G247))+SIN(RADIANS(2*I247))*(0.019993-0.000101*G247)+SIN(RADIANS(3*I247))*0.000289</f>
        <v>-1.6275523994316357</v>
      </c>
      <c r="L247">
        <f t="shared" si="71"/>
        <v>160.98471270616591</v>
      </c>
      <c r="M247">
        <f t="shared" si="72"/>
        <v>8517.6574826634369</v>
      </c>
      <c r="N247">
        <f t="shared" si="73"/>
        <v>1.0087338568208464</v>
      </c>
      <c r="O247">
        <f>L247-0.00569-0.00478*SIN(RADIANS(125.04-1934.136*G247))</f>
        <v>160.97555369820762</v>
      </c>
      <c r="P247">
        <f>23+(26+((21.448-G247*(46.815+G247*(0.00059-G247*0.001813))))/60)/60</f>
        <v>23.436342785375444</v>
      </c>
      <c r="Q247">
        <f>P247+0.00256*COS(RADIANS(125.04-1934.136*G247))</f>
        <v>23.43810400273583</v>
      </c>
      <c r="R247">
        <f t="shared" si="74"/>
        <v>162.44496261713468</v>
      </c>
      <c r="S247">
        <f t="shared" si="75"/>
        <v>7.4498205766370926</v>
      </c>
      <c r="T247">
        <f t="shared" si="76"/>
        <v>4.3030046335394249E-2</v>
      </c>
      <c r="U247">
        <f t="shared" si="77"/>
        <v>0.61924723650081137</v>
      </c>
      <c r="V247">
        <f t="shared" si="78"/>
        <v>98.920558046360497</v>
      </c>
      <c r="W247" s="7">
        <f t="shared" si="79"/>
        <v>0.46569724775243004</v>
      </c>
      <c r="X247" s="7">
        <f t="shared" si="80"/>
        <v>0.19091791984587311</v>
      </c>
      <c r="Y247" s="7">
        <f t="shared" si="81"/>
        <v>0.74047657565898695</v>
      </c>
      <c r="Z247">
        <f t="shared" si="82"/>
        <v>791.36446437088398</v>
      </c>
      <c r="AA247">
        <f>MOD(E247*1440+U247+4*$B$3-60*$B$4,1440)</f>
        <v>769.39596323650073</v>
      </c>
      <c r="AB247">
        <f t="shared" si="83"/>
        <v>12.348990809125183</v>
      </c>
      <c r="AC247">
        <f t="shared" si="66"/>
        <v>39.723702335336824</v>
      </c>
      <c r="AD247">
        <f t="shared" si="84"/>
        <v>50.276297664663176</v>
      </c>
      <c r="AE247">
        <f t="shared" si="85"/>
        <v>1.3398900309470191E-2</v>
      </c>
      <c r="AF247">
        <f t="shared" si="86"/>
        <v>50.289696564972644</v>
      </c>
      <c r="AG247">
        <f t="shared" si="67"/>
        <v>199.37917617265586</v>
      </c>
    </row>
    <row r="248" spans="4:33" x14ac:dyDescent="0.25">
      <c r="D248" s="1">
        <f t="shared" si="87"/>
        <v>44808</v>
      </c>
      <c r="E248" s="7">
        <f t="shared" si="68"/>
        <v>0.5</v>
      </c>
      <c r="F248" s="2">
        <f t="shared" si="69"/>
        <v>2459827</v>
      </c>
      <c r="G248" s="3">
        <f t="shared" si="70"/>
        <v>0.22674880219028062</v>
      </c>
      <c r="H248">
        <f>MOD(280.46646+G248*(36000.76983 + G248*0.0003032),360)</f>
        <v>163.59791246952591</v>
      </c>
      <c r="I248">
        <f>357.52911+G248*(35999.05029 - 0.0001537*G248)</f>
        <v>8520.2706353426856</v>
      </c>
      <c r="J248">
        <f>0.016708634-G248*(0.000042037+0.0000001267*G248)</f>
        <v>1.6699095646319384E-2</v>
      </c>
      <c r="K248">
        <f>SIN(RADIANS(I248))*(1.914602-G248*(0.004817+0.000014*G248))+SIN(RADIANS(2*I248))*(0.019993-0.000101*G248)+SIN(RADIANS(3*I248))*0.000289</f>
        <v>-1.6444445278480011</v>
      </c>
      <c r="L248">
        <f t="shared" si="71"/>
        <v>161.9534679416779</v>
      </c>
      <c r="M248">
        <f t="shared" si="72"/>
        <v>8518.6261908148372</v>
      </c>
      <c r="N248">
        <f t="shared" si="73"/>
        <v>1.0084898407720055</v>
      </c>
      <c r="O248">
        <f>L248-0.00569-0.00478*SIN(RADIANS(125.04-1934.136*G248))</f>
        <v>161.94431197451104</v>
      </c>
      <c r="P248">
        <f>23+(26+((21.448-G248*(46.815+G248*(0.00059-G248*0.001813))))/60)/60</f>
        <v>23.436342429340858</v>
      </c>
      <c r="Q248">
        <f>P248+0.00256*COS(RADIANS(125.04-1934.136*G248))</f>
        <v>23.438105363032705</v>
      </c>
      <c r="R248">
        <f t="shared" si="74"/>
        <v>163.34824061522593</v>
      </c>
      <c r="S248">
        <f t="shared" si="75"/>
        <v>7.0815341047960265</v>
      </c>
      <c r="T248">
        <f t="shared" si="76"/>
        <v>4.303005147220787E-2</v>
      </c>
      <c r="U248">
        <f t="shared" si="77"/>
        <v>0.94765226535467573</v>
      </c>
      <c r="V248">
        <f t="shared" si="78"/>
        <v>98.531333658832779</v>
      </c>
      <c r="W248" s="7">
        <f t="shared" si="79"/>
        <v>0.46546918870461484</v>
      </c>
      <c r="X248" s="7">
        <f t="shared" si="80"/>
        <v>0.19177103965230155</v>
      </c>
      <c r="Y248" s="7">
        <f t="shared" si="81"/>
        <v>0.73916733775692811</v>
      </c>
      <c r="Z248">
        <f t="shared" si="82"/>
        <v>788.25066927066223</v>
      </c>
      <c r="AA248">
        <f>MOD(E248*1440+U248+4*$B$3-60*$B$4,1440)</f>
        <v>769.72436826535466</v>
      </c>
      <c r="AB248">
        <f t="shared" si="83"/>
        <v>12.431092066338664</v>
      </c>
      <c r="AC248">
        <f t="shared" si="66"/>
        <v>40.100824871751207</v>
      </c>
      <c r="AD248">
        <f t="shared" si="84"/>
        <v>49.899175128248793</v>
      </c>
      <c r="AE248">
        <f t="shared" si="85"/>
        <v>1.3579002021645485E-2</v>
      </c>
      <c r="AF248">
        <f t="shared" si="86"/>
        <v>49.912754130270436</v>
      </c>
      <c r="AG248">
        <f t="shared" si="67"/>
        <v>199.36857140504972</v>
      </c>
    </row>
    <row r="249" spans="4:33" x14ac:dyDescent="0.25">
      <c r="D249" s="1">
        <f t="shared" si="87"/>
        <v>44809</v>
      </c>
      <c r="E249" s="7">
        <f t="shared" si="68"/>
        <v>0.5</v>
      </c>
      <c r="F249" s="2">
        <f t="shared" si="69"/>
        <v>2459828</v>
      </c>
      <c r="G249" s="3">
        <f t="shared" si="70"/>
        <v>0.22677618069815195</v>
      </c>
      <c r="H249">
        <f>MOD(280.46646+G249*(36000.76983 + G249*0.0003032),360)</f>
        <v>164.58355983345609</v>
      </c>
      <c r="I249">
        <f>357.52911+G249*(35999.05029 - 0.0001537*G249)</f>
        <v>8521.2562356225026</v>
      </c>
      <c r="J249">
        <f>0.016708634-G249*(0.000042037+0.0000001267*G249)</f>
        <v>1.6699094493835834E-2</v>
      </c>
      <c r="K249">
        <f>SIN(RADIANS(I249))*(1.914602-G249*(0.004817+0.000014*G249))+SIN(RADIANS(2*I249))*(0.019993-0.000101*G249)+SIN(RADIANS(3*I249))*0.000289</f>
        <v>-1.6608653382169374</v>
      </c>
      <c r="L249">
        <f t="shared" si="71"/>
        <v>162.92269449523914</v>
      </c>
      <c r="M249">
        <f t="shared" si="72"/>
        <v>8519.5953702842853</v>
      </c>
      <c r="N249">
        <f t="shared" si="73"/>
        <v>1.0082432953675311</v>
      </c>
      <c r="O249">
        <f>L249-0.00569-0.00478*SIN(RADIANS(125.04-1934.136*G249))</f>
        <v>162.91354157182428</v>
      </c>
      <c r="P249">
        <f>23+(26+((21.448-G249*(46.815+G249*(0.00059-G249*0.001813))))/60)/60</f>
        <v>23.436342073306271</v>
      </c>
      <c r="Q249">
        <f>P249+0.00256*COS(RADIANS(125.04-1934.136*G249))</f>
        <v>23.438106721823718</v>
      </c>
      <c r="R249">
        <f t="shared" si="74"/>
        <v>164.25051223071972</v>
      </c>
      <c r="S249">
        <f t="shared" si="75"/>
        <v>6.7113277978492247</v>
      </c>
      <c r="T249">
        <f t="shared" si="76"/>
        <v>4.3030056603335309E-2</v>
      </c>
      <c r="U249">
        <f t="shared" si="77"/>
        <v>1.28008309405618</v>
      </c>
      <c r="V249">
        <f t="shared" si="78"/>
        <v>98.141155112407802</v>
      </c>
      <c r="W249" s="7">
        <f t="shared" si="79"/>
        <v>0.465238333962461</v>
      </c>
      <c r="X249" s="7">
        <f t="shared" si="80"/>
        <v>0.19262401420577266</v>
      </c>
      <c r="Y249" s="7">
        <f t="shared" si="81"/>
        <v>0.73785265371914932</v>
      </c>
      <c r="Z249">
        <f t="shared" si="82"/>
        <v>785.12924089926241</v>
      </c>
      <c r="AA249">
        <f>MOD(E249*1440+U249+4*$B$3-60*$B$4,1440)</f>
        <v>770.05679909405615</v>
      </c>
      <c r="AB249">
        <f t="shared" si="83"/>
        <v>12.514199773514036</v>
      </c>
      <c r="AC249">
        <f t="shared" si="66"/>
        <v>40.480064625641852</v>
      </c>
      <c r="AD249">
        <f t="shared" si="84"/>
        <v>49.519935374358148</v>
      </c>
      <c r="AE249">
        <f t="shared" si="85"/>
        <v>1.3762126980554172E-2</v>
      </c>
      <c r="AF249">
        <f t="shared" si="86"/>
        <v>49.5336975013387</v>
      </c>
      <c r="AG249">
        <f t="shared" si="67"/>
        <v>199.35913935242962</v>
      </c>
    </row>
    <row r="250" spans="4:33" x14ac:dyDescent="0.25">
      <c r="D250" s="1">
        <f t="shared" si="87"/>
        <v>44810</v>
      </c>
      <c r="E250" s="7">
        <f t="shared" si="68"/>
        <v>0.5</v>
      </c>
      <c r="F250" s="2">
        <f t="shared" si="69"/>
        <v>2459829</v>
      </c>
      <c r="G250" s="3">
        <f t="shared" si="70"/>
        <v>0.22680355920602327</v>
      </c>
      <c r="H250">
        <f>MOD(280.46646+G250*(36000.76983 + G250*0.0003032),360)</f>
        <v>165.56920719738446</v>
      </c>
      <c r="I250">
        <f>357.52911+G250*(35999.05029 - 0.0001537*G250)</f>
        <v>8522.2418359023177</v>
      </c>
      <c r="J250">
        <f>0.016708634-G250*(0.000042037+0.0000001267*G250)</f>
        <v>1.6699093341352094E-2</v>
      </c>
      <c r="K250">
        <f>SIN(RADIANS(I250))*(1.914602-G250*(0.004817+0.000014*G250))+SIN(RADIANS(2*I250))*(0.019993-0.000101*G250)+SIN(RADIANS(3*I250))*0.000289</f>
        <v>-1.6768096880720436</v>
      </c>
      <c r="L250">
        <f t="shared" si="71"/>
        <v>163.89239750931242</v>
      </c>
      <c r="M250">
        <f t="shared" si="72"/>
        <v>8520.5650262142462</v>
      </c>
      <c r="N250">
        <f t="shared" si="73"/>
        <v>1.0079942899308503</v>
      </c>
      <c r="O250">
        <f>L250-0.00569-0.00478*SIN(RADIANS(125.04-1934.136*G250))</f>
        <v>163.88324763260749</v>
      </c>
      <c r="P250">
        <f>23+(26+((21.448-G250*(46.815+G250*(0.00059-G250*0.001813))))/60)/60</f>
        <v>23.436341717271684</v>
      </c>
      <c r="Q250">
        <f>P250+0.00256*COS(RADIANS(125.04-1934.136*G250))</f>
        <v>23.438108079107412</v>
      </c>
      <c r="R250">
        <f t="shared" si="74"/>
        <v>165.15185236793917</v>
      </c>
      <c r="S250">
        <f t="shared" si="75"/>
        <v>6.3392916620132196</v>
      </c>
      <c r="T250">
        <f t="shared" si="76"/>
        <v>4.3030061728771073E-2</v>
      </c>
      <c r="U250">
        <f t="shared" si="77"/>
        <v>1.6162481173832755</v>
      </c>
      <c r="V250">
        <f t="shared" si="78"/>
        <v>97.750077865310686</v>
      </c>
      <c r="W250" s="7">
        <f t="shared" si="79"/>
        <v>0.46500488602959494</v>
      </c>
      <c r="X250" s="7">
        <f t="shared" si="80"/>
        <v>0.19347689195928749</v>
      </c>
      <c r="Y250" s="7">
        <f t="shared" si="81"/>
        <v>0.73653288009990248</v>
      </c>
      <c r="Z250">
        <f t="shared" si="82"/>
        <v>782.00062292248549</v>
      </c>
      <c r="AA250">
        <f>MOD(E250*1440+U250+4*$B$3-60*$B$4,1440)</f>
        <v>770.39296411738326</v>
      </c>
      <c r="AB250">
        <f t="shared" si="83"/>
        <v>12.598241029345814</v>
      </c>
      <c r="AC250">
        <f t="shared" si="66"/>
        <v>40.861316307854182</v>
      </c>
      <c r="AD250">
        <f t="shared" si="84"/>
        <v>49.138683692145818</v>
      </c>
      <c r="AE250">
        <f t="shared" si="85"/>
        <v>1.3948307743634435E-2</v>
      </c>
      <c r="AF250">
        <f t="shared" si="86"/>
        <v>49.152631999889451</v>
      </c>
      <c r="AG250">
        <f t="shared" si="67"/>
        <v>199.35077223912035</v>
      </c>
    </row>
    <row r="251" spans="4:33" x14ac:dyDescent="0.25">
      <c r="D251" s="1">
        <f t="shared" si="87"/>
        <v>44811</v>
      </c>
      <c r="E251" s="7">
        <f t="shared" si="68"/>
        <v>0.5</v>
      </c>
      <c r="F251" s="2">
        <f t="shared" si="69"/>
        <v>2459830</v>
      </c>
      <c r="G251" s="3">
        <f t="shared" si="70"/>
        <v>0.22683093771389459</v>
      </c>
      <c r="H251">
        <f>MOD(280.46646+G251*(36000.76983 + G251*0.0003032),360)</f>
        <v>166.55485456131464</v>
      </c>
      <c r="I251">
        <f>357.52911+G251*(35999.05029 - 0.0001537*G251)</f>
        <v>8523.2274361821346</v>
      </c>
      <c r="J251">
        <f>0.016708634-G251*(0.000042037+0.0000001267*G251)</f>
        <v>1.6699092188868166E-2</v>
      </c>
      <c r="K251">
        <f>SIN(RADIANS(I251))*(1.914602-G251*(0.004817+0.000014*G251))+SIN(RADIANS(2*I251))*(0.019993-0.000101*G251)+SIN(RADIANS(3*I251))*0.000289</f>
        <v>-1.6922725581223566</v>
      </c>
      <c r="L251">
        <f t="shared" si="71"/>
        <v>164.86258200319227</v>
      </c>
      <c r="M251">
        <f t="shared" si="72"/>
        <v>8521.5351636240121</v>
      </c>
      <c r="N251">
        <f t="shared" si="73"/>
        <v>1.0077428945812559</v>
      </c>
      <c r="O251">
        <f>L251-0.00569-0.00478*SIN(RADIANS(125.04-1934.136*G251))</f>
        <v>164.85343517615263</v>
      </c>
      <c r="P251">
        <f>23+(26+((21.448-G251*(46.815+G251*(0.00059-G251*0.001813))))/60)/60</f>
        <v>23.436341361237098</v>
      </c>
      <c r="Q251">
        <f>P251+0.00256*COS(RADIANS(125.04-1934.136*G251))</f>
        <v>23.438109434882314</v>
      </c>
      <c r="R251">
        <f t="shared" si="74"/>
        <v>166.05233692982125</v>
      </c>
      <c r="S251">
        <f t="shared" si="75"/>
        <v>5.965515848397315</v>
      </c>
      <c r="T251">
        <f t="shared" si="76"/>
        <v>4.3030066848509609E-2</v>
      </c>
      <c r="U251">
        <f t="shared" si="77"/>
        <v>1.9558521144005112</v>
      </c>
      <c r="V251">
        <f t="shared" si="78"/>
        <v>97.358155674262406</v>
      </c>
      <c r="W251" s="7">
        <f t="shared" si="79"/>
        <v>0.46476904992055523</v>
      </c>
      <c r="X251" s="7">
        <f t="shared" si="80"/>
        <v>0.19432972860315967</v>
      </c>
      <c r="Y251" s="7">
        <f t="shared" si="81"/>
        <v>0.73520837123795069</v>
      </c>
      <c r="Z251">
        <f t="shared" si="82"/>
        <v>778.86524539409925</v>
      </c>
      <c r="AA251">
        <f>MOD(E251*1440+U251+4*$B$3-60*$B$4,1440)</f>
        <v>770.73256811440046</v>
      </c>
      <c r="AB251">
        <f t="shared" si="83"/>
        <v>12.683142028600116</v>
      </c>
      <c r="AC251">
        <f t="shared" si="66"/>
        <v>41.244474293465721</v>
      </c>
      <c r="AD251">
        <f t="shared" si="84"/>
        <v>48.755525706534279</v>
      </c>
      <c r="AE251">
        <f t="shared" si="85"/>
        <v>1.4137577709644607E-2</v>
      </c>
      <c r="AF251">
        <f t="shared" si="86"/>
        <v>48.769663284243926</v>
      </c>
      <c r="AG251">
        <f t="shared" si="67"/>
        <v>199.34336330033722</v>
      </c>
    </row>
    <row r="252" spans="4:33" x14ac:dyDescent="0.25">
      <c r="D252" s="1">
        <f t="shared" si="87"/>
        <v>44812</v>
      </c>
      <c r="E252" s="7">
        <f t="shared" si="68"/>
        <v>0.5</v>
      </c>
      <c r="F252" s="2">
        <f t="shared" si="69"/>
        <v>2459831</v>
      </c>
      <c r="G252" s="3">
        <f t="shared" si="70"/>
        <v>0.22685831622176592</v>
      </c>
      <c r="H252">
        <f>MOD(280.46646+G252*(36000.76983 + G252*0.0003032),360)</f>
        <v>167.54050192524483</v>
      </c>
      <c r="I252">
        <f>357.52911+G252*(35999.05029 - 0.0001537*G252)</f>
        <v>8524.2130364619497</v>
      </c>
      <c r="J252">
        <f>0.016708634-G252*(0.000042037+0.0000001267*G252)</f>
        <v>1.6699091036384048E-2</v>
      </c>
      <c r="K252">
        <f>SIN(RADIANS(I252))*(1.914602-G252*(0.004817+0.000014*G252))+SIN(RADIANS(2*I252))*(0.019993-0.000101*G252)+SIN(RADIANS(3*I252))*0.000289</f>
        <v>-1.7072490540419583</v>
      </c>
      <c r="L252">
        <f t="shared" si="71"/>
        <v>165.83325287120286</v>
      </c>
      <c r="M252">
        <f t="shared" si="72"/>
        <v>8522.5057874079084</v>
      </c>
      <c r="N252">
        <f t="shared" si="73"/>
        <v>1.0074891802173807</v>
      </c>
      <c r="O252">
        <f>L252-0.00569-0.00478*SIN(RADIANS(125.04-1934.136*G252))</f>
        <v>165.82410909678126</v>
      </c>
      <c r="P252">
        <f>23+(26+((21.448-G252*(46.815+G252*(0.00059-G252*0.001813))))/60)/60</f>
        <v>23.436341005202511</v>
      </c>
      <c r="Q252">
        <f>P252+0.00256*COS(RADIANS(125.04-1934.136*G252))</f>
        <v>23.438110789146968</v>
      </c>
      <c r="R252">
        <f t="shared" si="74"/>
        <v>166.95204276550874</v>
      </c>
      <c r="S252">
        <f t="shared" si="75"/>
        <v>5.5900906618056636</v>
      </c>
      <c r="T252">
        <f t="shared" si="76"/>
        <v>4.3030071962545401E-2</v>
      </c>
      <c r="U252">
        <f t="shared" si="77"/>
        <v>2.2985964009832238</v>
      </c>
      <c r="V252">
        <f t="shared" si="78"/>
        <v>96.965440695247139</v>
      </c>
      <c r="W252" s="7">
        <f t="shared" si="79"/>
        <v>0.46453103305487276</v>
      </c>
      <c r="X252" s="7">
        <f t="shared" si="80"/>
        <v>0.19518258667918628</v>
      </c>
      <c r="Y252" s="7">
        <f t="shared" si="81"/>
        <v>0.73387947943055931</v>
      </c>
      <c r="Z252">
        <f t="shared" si="82"/>
        <v>775.72352556197711</v>
      </c>
      <c r="AA252">
        <f>MOD(E252*1440+U252+4*$B$3-60*$B$4,1440)</f>
        <v>771.07531240098319</v>
      </c>
      <c r="AB252">
        <f t="shared" si="83"/>
        <v>12.768828100245798</v>
      </c>
      <c r="AC252">
        <f t="shared" si="66"/>
        <v>41.629432616685371</v>
      </c>
      <c r="AD252">
        <f t="shared" si="84"/>
        <v>48.370567383314629</v>
      </c>
      <c r="AE252">
        <f t="shared" si="85"/>
        <v>1.4329971092460777E-2</v>
      </c>
      <c r="AF252">
        <f t="shared" si="86"/>
        <v>48.384897354407087</v>
      </c>
      <c r="AG252">
        <f t="shared" si="67"/>
        <v>199.33680686918891</v>
      </c>
    </row>
    <row r="253" spans="4:33" x14ac:dyDescent="0.25">
      <c r="D253" s="1">
        <f t="shared" si="87"/>
        <v>44813</v>
      </c>
      <c r="E253" s="7">
        <f t="shared" si="68"/>
        <v>0.5</v>
      </c>
      <c r="F253" s="2">
        <f t="shared" si="69"/>
        <v>2459832</v>
      </c>
      <c r="G253" s="3">
        <f t="shared" si="70"/>
        <v>0.22688569472963724</v>
      </c>
      <c r="H253">
        <f>MOD(280.46646+G253*(36000.76983 + G253*0.0003032),360)</f>
        <v>168.52614928917683</v>
      </c>
      <c r="I253">
        <f>357.52911+G253*(35999.05029 - 0.0001537*G253)</f>
        <v>8525.1986367417649</v>
      </c>
      <c r="J253">
        <f>0.016708634-G253*(0.000042037+0.0000001267*G253)</f>
        <v>1.6699089883899738E-2</v>
      </c>
      <c r="K253">
        <f>SIN(RADIANS(I253))*(1.914602-G253*(0.004817+0.000014*G253))+SIN(RADIANS(2*I253))*(0.019993-0.000101*G253)+SIN(RADIANS(3*I253))*0.000289</f>
        <v>-1.7217344082442427</v>
      </c>
      <c r="L253">
        <f t="shared" si="71"/>
        <v>166.8044148809326</v>
      </c>
      <c r="M253">
        <f t="shared" si="72"/>
        <v>8523.4769023335211</v>
      </c>
      <c r="N253">
        <f t="shared" si="73"/>
        <v>1.0072332185003623</v>
      </c>
      <c r="O253">
        <f>L253-0.00569-0.00478*SIN(RADIANS(125.04-1934.136*G253))</f>
        <v>166.79527416207915</v>
      </c>
      <c r="P253">
        <f>23+(26+((21.448-G253*(46.815+G253*(0.00059-G253*0.001813))))/60)/60</f>
        <v>23.436340649167924</v>
      </c>
      <c r="Q253">
        <f>P253+0.00256*COS(RADIANS(125.04-1934.136*G253))</f>
        <v>23.438112141899914</v>
      </c>
      <c r="R253">
        <f t="shared" si="74"/>
        <v>167.85104761871054</v>
      </c>
      <c r="S253">
        <f t="shared" si="75"/>
        <v>5.2131065703825046</v>
      </c>
      <c r="T253">
        <f t="shared" si="76"/>
        <v>4.3030077070872946E-2</v>
      </c>
      <c r="U253">
        <f t="shared" si="77"/>
        <v>2.6441789745859818</v>
      </c>
      <c r="V253">
        <f t="shared" si="78"/>
        <v>96.571983585221801</v>
      </c>
      <c r="W253" s="7">
        <f t="shared" si="79"/>
        <v>0.46429104515653752</v>
      </c>
      <c r="X253" s="7">
        <f t="shared" si="80"/>
        <v>0.19603553519758807</v>
      </c>
      <c r="Y253" s="7">
        <f t="shared" si="81"/>
        <v>0.73254655511548694</v>
      </c>
      <c r="Z253">
        <f t="shared" si="82"/>
        <v>772.57586868177441</v>
      </c>
      <c r="AA253">
        <f>MOD(E253*1440+U253+4*$B$3-60*$B$4,1440)</f>
        <v>771.42089497458596</v>
      </c>
      <c r="AB253">
        <f t="shared" si="83"/>
        <v>12.855223743646491</v>
      </c>
      <c r="AC253">
        <f t="shared" si="66"/>
        <v>42.016084965163628</v>
      </c>
      <c r="AD253">
        <f t="shared" si="84"/>
        <v>47.983915034836372</v>
      </c>
      <c r="AE253">
        <f t="shared" si="85"/>
        <v>1.4525522891301837E-2</v>
      </c>
      <c r="AF253">
        <f t="shared" si="86"/>
        <v>47.998440557727676</v>
      </c>
      <c r="AG253">
        <f t="shared" si="67"/>
        <v>199.33099845421674</v>
      </c>
    </row>
    <row r="254" spans="4:33" x14ac:dyDescent="0.25">
      <c r="D254" s="1">
        <f t="shared" si="87"/>
        <v>44814</v>
      </c>
      <c r="E254" s="7">
        <f t="shared" si="68"/>
        <v>0.5</v>
      </c>
      <c r="F254" s="2">
        <f t="shared" si="69"/>
        <v>2459833</v>
      </c>
      <c r="G254" s="3">
        <f t="shared" si="70"/>
        <v>0.22691307323750856</v>
      </c>
      <c r="H254">
        <f>MOD(280.46646+G254*(36000.76983 + G254*0.0003032),360)</f>
        <v>169.51179665310701</v>
      </c>
      <c r="I254">
        <f>357.52911+G254*(35999.05029 - 0.0001537*G254)</f>
        <v>8526.1842370215818</v>
      </c>
      <c r="J254">
        <f>0.016708634-G254*(0.000042037+0.0000001267*G254)</f>
        <v>1.6699088731415242E-2</v>
      </c>
      <c r="K254">
        <f>SIN(RADIANS(I254))*(1.914602-G254*(0.004817+0.000014*G254))+SIN(RADIANS(2*I254))*(0.019993-0.000101*G254)+SIN(RADIANS(3*I254))*0.000289</f>
        <v>-1.7357239816391905</v>
      </c>
      <c r="L254">
        <f t="shared" si="71"/>
        <v>167.77607267146783</v>
      </c>
      <c r="M254">
        <f t="shared" si="72"/>
        <v>8524.4485130399426</v>
      </c>
      <c r="N254">
        <f t="shared" si="73"/>
        <v>1.006975081836712</v>
      </c>
      <c r="O254">
        <f>L254-0.00569-0.00478*SIN(RADIANS(125.04-1934.136*G254))</f>
        <v>167.76693501113007</v>
      </c>
      <c r="P254">
        <f>23+(26+((21.448-G254*(46.815+G254*(0.00059-G254*0.001813))))/60)/60</f>
        <v>23.436340293133338</v>
      </c>
      <c r="Q254">
        <f>P254+0.00256*COS(RADIANS(125.04-1934.136*G254))</f>
        <v>23.438113493139689</v>
      </c>
      <c r="R254">
        <f t="shared" si="74"/>
        <v>168.74943007674392</v>
      </c>
      <c r="S254">
        <f t="shared" si="75"/>
        <v>4.8346542160591639</v>
      </c>
      <c r="T254">
        <f t="shared" si="76"/>
        <v>4.3030082173486701E-2</v>
      </c>
      <c r="U254">
        <f t="shared" si="77"/>
        <v>2.9922946518733253</v>
      </c>
      <c r="V254">
        <f t="shared" si="78"/>
        <v>96.177833604694399</v>
      </c>
      <c r="W254" s="7">
        <f t="shared" si="79"/>
        <v>0.46404929815842133</v>
      </c>
      <c r="X254" s="7">
        <f t="shared" si="80"/>
        <v>0.19688864925649247</v>
      </c>
      <c r="Y254" s="7">
        <f t="shared" si="81"/>
        <v>0.73120994706035025</v>
      </c>
      <c r="Z254">
        <f t="shared" si="82"/>
        <v>769.42266883755519</v>
      </c>
      <c r="AA254">
        <f>MOD(E254*1440+U254+4*$B$3-60*$B$4,1440)</f>
        <v>771.76901065187326</v>
      </c>
      <c r="AB254">
        <f t="shared" si="83"/>
        <v>12.942252662968315</v>
      </c>
      <c r="AC254">
        <f t="shared" si="66"/>
        <v>42.404324673811104</v>
      </c>
      <c r="AD254">
        <f t="shared" si="84"/>
        <v>47.595675326188896</v>
      </c>
      <c r="AE254">
        <f t="shared" si="85"/>
        <v>1.4724268857140259E-2</v>
      </c>
      <c r="AF254">
        <f t="shared" si="86"/>
        <v>47.610399595046033</v>
      </c>
      <c r="AG254">
        <f t="shared" si="67"/>
        <v>199.32583480821566</v>
      </c>
    </row>
    <row r="255" spans="4:33" x14ac:dyDescent="0.25">
      <c r="D255" s="1">
        <f t="shared" si="87"/>
        <v>44815</v>
      </c>
      <c r="E255" s="7">
        <f t="shared" si="68"/>
        <v>0.5</v>
      </c>
      <c r="F255" s="2">
        <f t="shared" si="69"/>
        <v>2459834</v>
      </c>
      <c r="G255" s="3">
        <f t="shared" si="70"/>
        <v>0.22694045174537988</v>
      </c>
      <c r="H255">
        <f>MOD(280.46646+G255*(36000.76983 + G255*0.0003032),360)</f>
        <v>170.49744401703902</v>
      </c>
      <c r="I255">
        <f>357.52911+G255*(35999.05029 - 0.0001537*G255)</f>
        <v>8527.1698373013969</v>
      </c>
      <c r="J255">
        <f>0.016708634-G255*(0.000042037+0.0000001267*G255)</f>
        <v>1.6699087578930554E-2</v>
      </c>
      <c r="K255">
        <f>SIN(RADIANS(I255))*(1.914602-G255*(0.004817+0.000014*G255))+SIN(RADIANS(2*I255))*(0.019993-0.000101*G255)+SIN(RADIANS(3*I255))*0.000289</f>
        <v>-1.7492132653729331</v>
      </c>
      <c r="L255">
        <f t="shared" si="71"/>
        <v>168.74823075166609</v>
      </c>
      <c r="M255">
        <f t="shared" si="72"/>
        <v>8525.4206240360236</v>
      </c>
      <c r="N255">
        <f t="shared" si="73"/>
        <v>1.006714843360885</v>
      </c>
      <c r="O255">
        <f>L255-0.00569-0.00478*SIN(RADIANS(125.04-1934.136*G255))</f>
        <v>168.73909615278893</v>
      </c>
      <c r="P255">
        <f>23+(26+((21.448-G255*(46.815+G255*(0.00059-G255*0.001813))))/60)/60</f>
        <v>23.436339937098751</v>
      </c>
      <c r="Q255">
        <f>P255+0.00256*COS(RADIANS(125.04-1934.136*G255))</f>
        <v>23.438114842864834</v>
      </c>
      <c r="R255">
        <f t="shared" si="74"/>
        <v>169.64726952023909</v>
      </c>
      <c r="S255">
        <f t="shared" si="75"/>
        <v>4.4548244257309753</v>
      </c>
      <c r="T255">
        <f t="shared" si="76"/>
        <v>4.3030087270381177E-2</v>
      </c>
      <c r="U255">
        <f t="shared" si="77"/>
        <v>3.3426351999248913</v>
      </c>
      <c r="V255">
        <f t="shared" si="78"/>
        <v>95.783038721079237</v>
      </c>
      <c r="W255" s="7">
        <f t="shared" si="79"/>
        <v>0.46380600611116329</v>
      </c>
      <c r="X255" s="7">
        <f t="shared" si="80"/>
        <v>0.19774200966372099</v>
      </c>
      <c r="Y255" s="7">
        <f t="shared" si="81"/>
        <v>0.72987000255860568</v>
      </c>
      <c r="Z255">
        <f t="shared" si="82"/>
        <v>766.26430976863389</v>
      </c>
      <c r="AA255">
        <f>MOD(E255*1440+U255+4*$B$3-60*$B$4,1440)</f>
        <v>772.11935119992484</v>
      </c>
      <c r="AB255">
        <f t="shared" si="83"/>
        <v>13.029837799981209</v>
      </c>
      <c r="AC255">
        <f t="shared" si="66"/>
        <v>42.79404471825363</v>
      </c>
      <c r="AD255">
        <f t="shared" si="84"/>
        <v>47.20595528174637</v>
      </c>
      <c r="AE255">
        <f t="shared" si="85"/>
        <v>1.4926245455057078E-2</v>
      </c>
      <c r="AF255">
        <f t="shared" si="86"/>
        <v>47.220881527201428</v>
      </c>
      <c r="AG255">
        <f t="shared" si="67"/>
        <v>199.32121398907705</v>
      </c>
    </row>
    <row r="256" spans="4:33" x14ac:dyDescent="0.25">
      <c r="D256" s="1">
        <f t="shared" si="87"/>
        <v>44816</v>
      </c>
      <c r="E256" s="7">
        <f t="shared" si="68"/>
        <v>0.5</v>
      </c>
      <c r="F256" s="2">
        <f t="shared" si="69"/>
        <v>2459835</v>
      </c>
      <c r="G256" s="3">
        <f t="shared" si="70"/>
        <v>0.22696783025325121</v>
      </c>
      <c r="H256">
        <f>MOD(280.46646+G256*(36000.76983 + G256*0.0003032),360)</f>
        <v>171.48309138097284</v>
      </c>
      <c r="I256">
        <f>357.52911+G256*(35999.05029 - 0.0001537*G256)</f>
        <v>8528.1554375812102</v>
      </c>
      <c r="J256">
        <f>0.016708634-G256*(0.000042037+0.0000001267*G256)</f>
        <v>1.6699086426445676E-2</v>
      </c>
      <c r="K256">
        <f>SIN(RADIANS(I256))*(1.914602-G256*(0.004817+0.000014*G256))+SIN(RADIANS(2*I256))*(0.019993-0.000101*G256)+SIN(RADIANS(3*I256))*0.000289</f>
        <v>-1.7621978825493974</v>
      </c>
      <c r="L256">
        <f t="shared" si="71"/>
        <v>169.72089349842344</v>
      </c>
      <c r="M256">
        <f t="shared" si="72"/>
        <v>8526.3932396986602</v>
      </c>
      <c r="N256">
        <f t="shared" si="73"/>
        <v>1.0064525769175483</v>
      </c>
      <c r="O256">
        <f>L256-0.00569-0.00478*SIN(RADIANS(125.04-1934.136*G256))</f>
        <v>169.71176196394921</v>
      </c>
      <c r="P256">
        <f>23+(26+((21.448-G256*(46.815+G256*(0.00059-G256*0.001813))))/60)/60</f>
        <v>23.436339581064164</v>
      </c>
      <c r="Q256">
        <f>P256+0.00256*COS(RADIANS(125.04-1934.136*G256))</f>
        <v>23.438116191073895</v>
      </c>
      <c r="R256">
        <f t="shared" si="74"/>
        <v>170.54464607340267</v>
      </c>
      <c r="S256">
        <f t="shared" si="75"/>
        <v>4.073708223125311</v>
      </c>
      <c r="T256">
        <f t="shared" si="76"/>
        <v>4.3030092361550865E-2</v>
      </c>
      <c r="U256">
        <f t="shared" si="77"/>
        <v>3.6948894617664485</v>
      </c>
      <c r="V256">
        <f t="shared" si="78"/>
        <v>95.387645712784746</v>
      </c>
      <c r="W256" s="7">
        <f t="shared" si="79"/>
        <v>0.46356138509599554</v>
      </c>
      <c r="X256" s="7">
        <f t="shared" si="80"/>
        <v>0.19859570256048234</v>
      </c>
      <c r="Y256" s="7">
        <f t="shared" si="81"/>
        <v>0.72852706763150876</v>
      </c>
      <c r="Z256">
        <f t="shared" si="82"/>
        <v>763.10116570227797</v>
      </c>
      <c r="AA256">
        <f>MOD(E256*1440+U256+4*$B$3-60*$B$4,1440)</f>
        <v>772.47160546176644</v>
      </c>
      <c r="AB256">
        <f t="shared" si="83"/>
        <v>13.117901365441611</v>
      </c>
      <c r="AC256">
        <f t="shared" si="66"/>
        <v>43.185137708017422</v>
      </c>
      <c r="AD256">
        <f t="shared" si="84"/>
        <v>46.814862291982578</v>
      </c>
      <c r="AE256">
        <f t="shared" si="85"/>
        <v>1.5131489822265422E-2</v>
      </c>
      <c r="AF256">
        <f t="shared" si="86"/>
        <v>46.829993781804845</v>
      </c>
      <c r="AG256">
        <f t="shared" si="67"/>
        <v>199.31703541337606</v>
      </c>
    </row>
    <row r="257" spans="4:33" x14ac:dyDescent="0.25">
      <c r="D257" s="1">
        <f t="shared" si="87"/>
        <v>44817</v>
      </c>
      <c r="E257" s="7">
        <f t="shared" si="68"/>
        <v>0.5</v>
      </c>
      <c r="F257" s="2">
        <f t="shared" si="69"/>
        <v>2459836</v>
      </c>
      <c r="G257" s="3">
        <f t="shared" si="70"/>
        <v>0.22699520876112253</v>
      </c>
      <c r="H257">
        <f>MOD(280.46646+G257*(36000.76983 + G257*0.0003032),360)</f>
        <v>172.46873874490484</v>
      </c>
      <c r="I257">
        <f>357.52911+G257*(35999.05029 - 0.0001537*G257)</f>
        <v>8529.1410378610253</v>
      </c>
      <c r="J257">
        <f>0.016708634-G257*(0.000042037+0.0000001267*G257)</f>
        <v>1.6699085273960607E-2</v>
      </c>
      <c r="K257">
        <f>SIN(RADIANS(I257))*(1.914602-G257*(0.004817+0.000014*G257))+SIN(RADIANS(2*I257))*(0.019993-0.000101*G257)+SIN(RADIANS(3*I257))*0.000289</f>
        <v>-1.7746735899326458</v>
      </c>
      <c r="L257">
        <f t="shared" si="71"/>
        <v>170.69406515497221</v>
      </c>
      <c r="M257">
        <f t="shared" si="72"/>
        <v>8527.3663642710926</v>
      </c>
      <c r="N257">
        <f t="shared" si="73"/>
        <v>1.006188357043545</v>
      </c>
      <c r="O257">
        <f>L257-0.00569-0.00478*SIN(RADIANS(125.04-1934.136*G257))</f>
        <v>170.68493668784058</v>
      </c>
      <c r="P257">
        <f>23+(26+((21.448-G257*(46.815+G257*(0.00059-G257*0.001813))))/60)/60</f>
        <v>23.436339225029581</v>
      </c>
      <c r="Q257">
        <f>P257+0.00256*COS(RADIANS(125.04-1934.136*G257))</f>
        <v>23.438117537765422</v>
      </c>
      <c r="R257">
        <f t="shared" si="74"/>
        <v>171.44164055480684</v>
      </c>
      <c r="S257">
        <f t="shared" si="75"/>
        <v>3.691396841290099</v>
      </c>
      <c r="T257">
        <f t="shared" si="76"/>
        <v>4.3030097446990302E-2</v>
      </c>
      <c r="U257">
        <f t="shared" si="77"/>
        <v>4.0487434770553588</v>
      </c>
      <c r="V257">
        <f t="shared" si="78"/>
        <v>94.991700273967908</v>
      </c>
      <c r="W257" s="7">
        <f t="shared" si="79"/>
        <v>0.46331565314093381</v>
      </c>
      <c r="X257" s="7">
        <f t="shared" si="80"/>
        <v>0.19944981904657849</v>
      </c>
      <c r="Y257" s="7">
        <f t="shared" si="81"/>
        <v>0.72718148723528908</v>
      </c>
      <c r="Z257">
        <f t="shared" si="82"/>
        <v>759.93360219174326</v>
      </c>
      <c r="AA257">
        <f>MOD(E257*1440+U257+4*$B$3-60*$B$4,1440)</f>
        <v>772.82545947705535</v>
      </c>
      <c r="AB257">
        <f t="shared" si="83"/>
        <v>13.206364869263837</v>
      </c>
      <c r="AC257">
        <f t="shared" si="66"/>
        <v>43.577495879570044</v>
      </c>
      <c r="AD257">
        <f t="shared" si="84"/>
        <v>46.422504120429956</v>
      </c>
      <c r="AE257">
        <f t="shared" si="85"/>
        <v>1.5340039721527117E-2</v>
      </c>
      <c r="AF257">
        <f t="shared" si="86"/>
        <v>46.437844160151485</v>
      </c>
      <c r="AG257">
        <f t="shared" si="67"/>
        <v>199.31319990341564</v>
      </c>
    </row>
    <row r="258" spans="4:33" x14ac:dyDescent="0.25">
      <c r="D258" s="1">
        <f t="shared" si="87"/>
        <v>44818</v>
      </c>
      <c r="E258" s="7">
        <f t="shared" si="68"/>
        <v>0.5</v>
      </c>
      <c r="F258" s="2">
        <f t="shared" si="69"/>
        <v>2459837</v>
      </c>
      <c r="G258" s="3">
        <f t="shared" si="70"/>
        <v>0.22702258726899385</v>
      </c>
      <c r="H258">
        <f>MOD(280.46646+G258*(36000.76983 + G258*0.0003032),360)</f>
        <v>173.45438610883866</v>
      </c>
      <c r="I258">
        <f>357.52911+G258*(35999.05029 - 0.0001537*G258)</f>
        <v>8530.1266381408404</v>
      </c>
      <c r="J258">
        <f>0.016708634-G258*(0.000042037+0.0000001267*G258)</f>
        <v>1.6699084121475347E-2</v>
      </c>
      <c r="K258">
        <f>SIN(RADIANS(I258))*(1.914602-G258*(0.004817+0.000014*G258))+SIN(RADIANS(2*I258))*(0.019993-0.000101*G258)+SIN(RADIANS(3*I258))*0.000289</f>
        <v>-1.7866362796288999</v>
      </c>
      <c r="L258">
        <f t="shared" si="71"/>
        <v>171.66774982920975</v>
      </c>
      <c r="M258">
        <f t="shared" si="72"/>
        <v>8528.3400018612119</v>
      </c>
      <c r="N258">
        <f t="shared" si="73"/>
        <v>1.0059222589495722</v>
      </c>
      <c r="O258">
        <f>L258-0.00569-0.00478*SIN(RADIANS(125.04-1934.136*G258))</f>
        <v>171.65862443235778</v>
      </c>
      <c r="P258">
        <f>23+(26+((21.448-G258*(46.815+G258*(0.00059-G258*0.001813))))/60)/60</f>
        <v>23.436338868994994</v>
      </c>
      <c r="Q258">
        <f>P258+0.00256*COS(RADIANS(125.04-1934.136*G258))</f>
        <v>23.438118882937946</v>
      </c>
      <c r="R258">
        <f t="shared" si="74"/>
        <v>172.33833442863485</v>
      </c>
      <c r="S258">
        <f t="shared" si="75"/>
        <v>3.3079817356453698</v>
      </c>
      <c r="T258">
        <f t="shared" si="76"/>
        <v>4.3030102526693939E-2</v>
      </c>
      <c r="U258">
        <f t="shared" si="77"/>
        <v>4.4038805987932035</v>
      </c>
      <c r="V258">
        <f t="shared" si="78"/>
        <v>94.595247119914731</v>
      </c>
      <c r="W258" s="7">
        <f t="shared" si="79"/>
        <v>0.463069030139727</v>
      </c>
      <c r="X258" s="7">
        <f t="shared" si="80"/>
        <v>0.20030445480663051</v>
      </c>
      <c r="Y258" s="7">
        <f t="shared" si="81"/>
        <v>0.72583360547282338</v>
      </c>
      <c r="Z258">
        <f t="shared" si="82"/>
        <v>756.76197695931785</v>
      </c>
      <c r="AA258">
        <f>MOD(E258*1440+U258+4*$B$3-60*$B$4,1440)</f>
        <v>773.18059659879316</v>
      </c>
      <c r="AB258">
        <f t="shared" si="83"/>
        <v>13.29514914969829</v>
      </c>
      <c r="AC258">
        <f t="shared" ref="AC258:AC321" si="88">DEGREES(ACOS(SIN(RADIANS($B$2))*SIN(RADIANS(S258))+COS(RADIANS($B$2))*COS(RADIANS(S258))*COS(RADIANS(AB258))))</f>
        <v>43.971011089328243</v>
      </c>
      <c r="AD258">
        <f t="shared" si="84"/>
        <v>46.028988910671757</v>
      </c>
      <c r="AE258">
        <f t="shared" si="85"/>
        <v>1.5551933489662348E-2</v>
      </c>
      <c r="AF258">
        <f t="shared" si="86"/>
        <v>46.044540844161418</v>
      </c>
      <c r="AG258">
        <f t="shared" ref="AG258:AG321" si="89">IF(AB258&gt;0,MOD(DEGREES(ACOS(((SIN(RADIANS($B$2))*COS(RADIANS(AC258)))-SIN(RADIANS(S258)))/(COS(RADIANS($B$2))*SIN(RADIANS(AC258)))))+180,360),MOD(540-DEGREES(ACOS(((SIN(RADIANS($B$2))*COS(RADIANS(AC258)))-SIN(RADIANS(S258)))/(COS(RADIANS($B$2))*SIN(RADIANS(AC258))))),360))</f>
        <v>199.30960972841257</v>
      </c>
    </row>
    <row r="259" spans="4:33" x14ac:dyDescent="0.25">
      <c r="D259" s="1">
        <f t="shared" si="87"/>
        <v>44819</v>
      </c>
      <c r="E259" s="7">
        <f t="shared" ref="E259:E322" si="90">$B$5</f>
        <v>0.5</v>
      </c>
      <c r="F259" s="2">
        <f t="shared" ref="F259:F322" si="91">D259+2415018.5+E259-$B$4/24</f>
        <v>2459838</v>
      </c>
      <c r="G259" s="3">
        <f t="shared" ref="G259:G322" si="92">(F259-2451545)/36525</f>
        <v>0.22704996577686515</v>
      </c>
      <c r="H259">
        <f>MOD(280.46646+G259*(36000.76983 + G259*0.0003032),360)</f>
        <v>174.44003347277066</v>
      </c>
      <c r="I259">
        <f>357.52911+G259*(35999.05029 - 0.0001537*G259)</f>
        <v>8531.1122384206519</v>
      </c>
      <c r="J259">
        <f>0.016708634-G259*(0.000042037+0.0000001267*G259)</f>
        <v>1.6699082968989899E-2</v>
      </c>
      <c r="K259">
        <f>SIN(RADIANS(I259))*(1.914602-G259*(0.004817+0.000014*G259))+SIN(RADIANS(2*I259))*(0.019993-0.000101*G259)+SIN(RADIANS(3*I259))*0.000289</f>
        <v>-1.7980819807481385</v>
      </c>
      <c r="L259">
        <f t="shared" ref="L259:L322" si="93">H259+K259</f>
        <v>172.64195149202251</v>
      </c>
      <c r="M259">
        <f t="shared" ref="M259:M322" si="94">I259+K259</f>
        <v>8529.3141564399029</v>
      </c>
      <c r="N259">
        <f t="shared" ref="N259:N322" si="95">(1.000001018*(1-J259*J259))/(1+J259*COS(RADIANS(M259)))</f>
        <v>1.0056543585015503</v>
      </c>
      <c r="O259">
        <f>L259-0.00569-0.00478*SIN(RADIANS(125.04-1934.136*G259))</f>
        <v>172.63282916838463</v>
      </c>
      <c r="P259">
        <f>23+(26+((21.448-G259*(46.815+G259*(0.00059-G259*0.001813))))/60)/60</f>
        <v>23.436338512960411</v>
      </c>
      <c r="Q259">
        <f>P259+0.00256*COS(RADIANS(125.04-1934.136*G259))</f>
        <v>23.438120226590026</v>
      </c>
      <c r="R259">
        <f t="shared" ref="R259:R322" si="96">DEGREES(ATAN2(COS(RADIANS(O259)),COS(RADIANS(Q259))*SIN(RADIANS(O259))))</f>
        <v>173.23480975627413</v>
      </c>
      <c r="S259">
        <f t="shared" ref="S259:S322" si="97">DEGREES(ASIN(SIN(RADIANS(Q259))*SIN(RADIANS(O259))))</f>
        <v>2.9235545975551709</v>
      </c>
      <c r="T259">
        <f t="shared" ref="T259:T322" si="98">TAN(RADIANS(Q259/2))*TAN(RADIANS(Q259/2))</f>
        <v>4.3030107600656328E-2</v>
      </c>
      <c r="U259">
        <f t="shared" ref="U259:U322" si="99">4*DEGREES(T259*SIN(2*RADIANS(H259))-2*J259*SIN(RADIANS(I259))+4*J259*T259*SIN(RADIANS(I259))*COS(2*RADIANS(H259))-0.5*T259*T259*SIN(4*RADIANS(H259))-1.25*J259*J259*SIN(2*RADIANS(I259)))</f>
        <v>4.7599816069766163</v>
      </c>
      <c r="V259">
        <f t="shared" ref="V259:V322" si="100">DEGREES(ACOS(COS(RADIANS(90.833))/(COS(RADIANS($B$2))*COS(RADIANS(S259)))-TAN(RADIANS($B$2))*TAN(RADIANS(S259))))</f>
        <v>94.19833009303062</v>
      </c>
      <c r="W259" s="7">
        <f t="shared" ref="W259:W322" si="101">(720-4*$B$3-U259+$B$4*60)/1440</f>
        <v>0.46282173777293295</v>
      </c>
      <c r="X259" s="7">
        <f t="shared" ref="X259:X322" si="102">(W259*1440-V259*4)/1440</f>
        <v>0.2011597097367368</v>
      </c>
      <c r="Y259" s="7">
        <f t="shared" ref="Y259:Y322" si="103">(W259*1440+V259*4)/1440</f>
        <v>0.7244837658091291</v>
      </c>
      <c r="Z259">
        <f t="shared" ref="Z259:Z322" si="104">8*V259</f>
        <v>753.58664074424496</v>
      </c>
      <c r="AA259">
        <f>MOD(E259*1440+U259+4*$B$3-60*$B$4,1440)</f>
        <v>773.53669760697653</v>
      </c>
      <c r="AB259">
        <f t="shared" ref="AB259:AB322" si="105">IF(AA259/4&lt;0,AA259/4+180,AA259/4-180)</f>
        <v>13.384174401744133</v>
      </c>
      <c r="AC259">
        <f t="shared" si="88"/>
        <v>44.365574806728986</v>
      </c>
      <c r="AD259">
        <f t="shared" ref="AD259:AD322" si="106">90-AC259</f>
        <v>45.634425193271014</v>
      </c>
      <c r="AE259">
        <f t="shared" ref="AE259:AE322" si="107">IF(AD259&gt;85,0,IF(AD259&gt;5,58.1/TAN(RADIANS(AD259))-0.07/POWER(TAN(RADIANS(AD259)),3)+0.000086/POWER(TAN(RADIANS(AD259)),5),IF(AD259&gt;-0.575,1735+AD259*(-518.2+AD259*(103.4+AD259*(-12.79+AD259*0.711))),-20.772/TAN(RADIANS(AD259)))))/3600</f>
        <v>1.5767209980827011E-2</v>
      </c>
      <c r="AF259">
        <f t="shared" ref="AF259:AF322" si="108">AD259+AE259</f>
        <v>45.650192403251843</v>
      </c>
      <c r="AG259">
        <f t="shared" si="89"/>
        <v>199.30616864050018</v>
      </c>
    </row>
    <row r="260" spans="4:33" x14ac:dyDescent="0.25">
      <c r="D260" s="1">
        <f t="shared" ref="D260:D323" si="109">D259+1</f>
        <v>44820</v>
      </c>
      <c r="E260" s="7">
        <f t="shared" si="90"/>
        <v>0.5</v>
      </c>
      <c r="F260" s="2">
        <f t="shared" si="91"/>
        <v>2459839</v>
      </c>
      <c r="G260" s="3">
        <f t="shared" si="92"/>
        <v>0.22707734428473647</v>
      </c>
      <c r="H260">
        <f>MOD(280.46646+G260*(36000.76983 + G260*0.0003032),360)</f>
        <v>175.42568083670449</v>
      </c>
      <c r="I260">
        <f>357.52911+G260*(35999.05029 - 0.0001537*G260)</f>
        <v>8532.097838700467</v>
      </c>
      <c r="J260">
        <f>0.016708634-G260*(0.000042037+0.0000001267*G260)</f>
        <v>1.6699081816504261E-2</v>
      </c>
      <c r="K260">
        <f>SIN(RADIANS(I260))*(1.914602-G260*(0.004817+0.000014*G260))+SIN(RADIANS(2*I260))*(0.019993-0.000101*G260)+SIN(RADIANS(3*I260))*0.000289</f>
        <v>-1.8090068610436654</v>
      </c>
      <c r="L260">
        <f t="shared" si="93"/>
        <v>173.61667397566083</v>
      </c>
      <c r="M260">
        <f t="shared" si="94"/>
        <v>8530.2888318394234</v>
      </c>
      <c r="N260">
        <f t="shared" si="95"/>
        <v>1.0053847322016924</v>
      </c>
      <c r="O260">
        <f>L260-0.00569-0.00478*SIN(RADIANS(125.04-1934.136*G260))</f>
        <v>173.60755472816885</v>
      </c>
      <c r="P260">
        <f>23+(26+((21.448-G260*(46.815+G260*(0.00059-G260*0.001813))))/60)/60</f>
        <v>23.436338156925828</v>
      </c>
      <c r="Q260">
        <f>P260+0.00256*COS(RADIANS(125.04-1934.136*G260))</f>
        <v>23.438121568720209</v>
      </c>
      <c r="R260">
        <f t="shared" si="96"/>
        <v>174.13114914823129</v>
      </c>
      <c r="S260">
        <f t="shared" si="97"/>
        <v>2.5382073683399904</v>
      </c>
      <c r="T260">
        <f t="shared" si="98"/>
        <v>4.3030112668871981E-2</v>
      </c>
      <c r="U260">
        <f t="shared" si="99"/>
        <v>5.1167248201617275</v>
      </c>
      <c r="V260">
        <f t="shared" si="100"/>
        <v>93.800992269396176</v>
      </c>
      <c r="W260" s="7">
        <f t="shared" si="101"/>
        <v>0.46257399943044325</v>
      </c>
      <c r="X260" s="7">
        <f t="shared" si="102"/>
        <v>0.20201568757100946</v>
      </c>
      <c r="Y260" s="7">
        <f t="shared" si="103"/>
        <v>0.72313231128987698</v>
      </c>
      <c r="Z260">
        <f t="shared" si="104"/>
        <v>750.4079381551694</v>
      </c>
      <c r="AA260">
        <f>MOD(E260*1440+U260+4*$B$3-60*$B$4,1440)</f>
        <v>773.89344082016169</v>
      </c>
      <c r="AB260">
        <f t="shared" si="105"/>
        <v>13.473360205040422</v>
      </c>
      <c r="AC260">
        <f t="shared" si="88"/>
        <v>44.761078107496417</v>
      </c>
      <c r="AD260">
        <f t="shared" si="106"/>
        <v>45.238921892503583</v>
      </c>
      <c r="AE260">
        <f t="shared" si="107"/>
        <v>1.5985908504233939E-2</v>
      </c>
      <c r="AF260">
        <f t="shared" si="108"/>
        <v>45.254907801007818</v>
      </c>
      <c r="AG260">
        <f t="shared" si="89"/>
        <v>199.30278190618981</v>
      </c>
    </row>
    <row r="261" spans="4:33" x14ac:dyDescent="0.25">
      <c r="D261" s="1">
        <f t="shared" si="109"/>
        <v>44821</v>
      </c>
      <c r="E261" s="7">
        <f t="shared" si="90"/>
        <v>0.5</v>
      </c>
      <c r="F261" s="2">
        <f t="shared" si="91"/>
        <v>2459840</v>
      </c>
      <c r="G261" s="3">
        <f t="shared" si="92"/>
        <v>0.22710472279260779</v>
      </c>
      <c r="H261">
        <f>MOD(280.46646+G261*(36000.76983 + G261*0.0003032),360)</f>
        <v>176.41132820063831</v>
      </c>
      <c r="I261">
        <f>357.52911+G261*(35999.05029 - 0.0001537*G261)</f>
        <v>8533.0834389802803</v>
      </c>
      <c r="J261">
        <f>0.016708634-G261*(0.000042037+0.0000001267*G261)</f>
        <v>1.6699080664018436E-2</v>
      </c>
      <c r="K261">
        <f>SIN(RADIANS(I261))*(1.914602-G261*(0.004817+0.000014*G261))+SIN(RADIANS(2*I261))*(0.019993-0.000101*G261)+SIN(RADIANS(3*I261))*0.000289</f>
        <v>-1.8194072285289218</v>
      </c>
      <c r="L261">
        <f t="shared" si="93"/>
        <v>174.59192097210939</v>
      </c>
      <c r="M261">
        <f t="shared" si="94"/>
        <v>8531.2640317517507</v>
      </c>
      <c r="N261">
        <f t="shared" si="95"/>
        <v>1.0051134571692972</v>
      </c>
      <c r="O261">
        <f>L261-0.00569-0.00478*SIN(RADIANS(125.04-1934.136*G261))</f>
        <v>174.58280480369251</v>
      </c>
      <c r="P261">
        <f>23+(26+((21.448-G261*(46.815+G261*(0.00059-G261*0.001813))))/60)/60</f>
        <v>23.436337800891241</v>
      </c>
      <c r="Q261">
        <f>P261+0.00256*COS(RADIANS(125.04-1934.136*G261))</f>
        <v>23.438122909327035</v>
      </c>
      <c r="R261">
        <f t="shared" si="96"/>
        <v>175.02743571623455</v>
      </c>
      <c r="S261">
        <f t="shared" si="97"/>
        <v>2.1520322536940744</v>
      </c>
      <c r="T261">
        <f t="shared" si="98"/>
        <v>4.3030117731335374E-2</v>
      </c>
      <c r="U261">
        <f t="shared" si="99"/>
        <v>5.4737862059207387</v>
      </c>
      <c r="V261">
        <f t="shared" si="100"/>
        <v>93.403276065897188</v>
      </c>
      <c r="W261" s="7">
        <f t="shared" si="101"/>
        <v>0.46232604013477729</v>
      </c>
      <c r="X261" s="7">
        <f t="shared" si="102"/>
        <v>0.20287249550728509</v>
      </c>
      <c r="Y261" s="7">
        <f t="shared" si="103"/>
        <v>0.72177958476226944</v>
      </c>
      <c r="Z261">
        <f t="shared" si="104"/>
        <v>747.2262085271775</v>
      </c>
      <c r="AA261">
        <f>MOD(E261*1440+U261+4*$B$3-60*$B$4,1440)</f>
        <v>774.25050220592072</v>
      </c>
      <c r="AB261">
        <f t="shared" si="105"/>
        <v>13.562625551480181</v>
      </c>
      <c r="AC261">
        <f t="shared" si="88"/>
        <v>45.157411667192186</v>
      </c>
      <c r="AD261">
        <f t="shared" si="106"/>
        <v>44.842588332807814</v>
      </c>
      <c r="AE261">
        <f t="shared" si="107"/>
        <v>1.6208068755951967E-2</v>
      </c>
      <c r="AF261">
        <f t="shared" si="108"/>
        <v>44.858796401563765</v>
      </c>
      <c r="AG261">
        <f t="shared" si="89"/>
        <v>199.29935633391733</v>
      </c>
    </row>
    <row r="262" spans="4:33" x14ac:dyDescent="0.25">
      <c r="D262" s="1">
        <f t="shared" si="109"/>
        <v>44822</v>
      </c>
      <c r="E262" s="7">
        <f t="shared" si="90"/>
        <v>0.5</v>
      </c>
      <c r="F262" s="2">
        <f t="shared" si="91"/>
        <v>2459841</v>
      </c>
      <c r="G262" s="3">
        <f t="shared" si="92"/>
        <v>0.22713210130047912</v>
      </c>
      <c r="H262">
        <f>MOD(280.46646+G262*(36000.76983 + G262*0.0003032),360)</f>
        <v>177.39697556457395</v>
      </c>
      <c r="I262">
        <f>357.52911+G262*(35999.05029 - 0.0001537*G262)</f>
        <v>8534.0690392600936</v>
      </c>
      <c r="J262">
        <f>0.016708634-G262*(0.000042037+0.0000001267*G262)</f>
        <v>1.6699079511532416E-2</v>
      </c>
      <c r="K262">
        <f>SIN(RADIANS(I262))*(1.914602-G262*(0.004817+0.000014*G262))+SIN(RADIANS(2*I262))*(0.019993-0.000101*G262)+SIN(RADIANS(3*I262))*0.000289</f>
        <v>-1.8292795330708171</v>
      </c>
      <c r="L262">
        <f t="shared" si="93"/>
        <v>175.56769603150315</v>
      </c>
      <c r="M262">
        <f t="shared" si="94"/>
        <v>8532.2397597270228</v>
      </c>
      <c r="N262">
        <f t="shared" si="95"/>
        <v>1.0048406111212218</v>
      </c>
      <c r="O262">
        <f>L262-0.00569-0.00478*SIN(RADIANS(125.04-1934.136*G262))</f>
        <v>175.55858294508792</v>
      </c>
      <c r="P262">
        <f>23+(26+((21.448-G262*(46.815+G262*(0.00059-G262*0.001813))))/60)/60</f>
        <v>23.436337444856658</v>
      </c>
      <c r="Q262">
        <f>P262+0.00256*COS(RADIANS(125.04-1934.136*G262))</f>
        <v>23.438124248409064</v>
      </c>
      <c r="R262">
        <f t="shared" si="96"/>
        <v>175.92375302548638</v>
      </c>
      <c r="S262">
        <f t="shared" si="97"/>
        <v>1.7651217384294238</v>
      </c>
      <c r="T262">
        <f t="shared" si="98"/>
        <v>4.3030122788041081E-2</v>
      </c>
      <c r="U262">
        <f t="shared" si="99"/>
        <v>5.8308394912315276</v>
      </c>
      <c r="V262">
        <f t="shared" si="100"/>
        <v>93.005223347901676</v>
      </c>
      <c r="W262" s="7">
        <f t="shared" si="101"/>
        <v>0.46207808646442261</v>
      </c>
      <c r="X262" s="7">
        <f t="shared" si="102"/>
        <v>0.2037302438313624</v>
      </c>
      <c r="Y262" s="7">
        <f t="shared" si="103"/>
        <v>0.72042592909748271</v>
      </c>
      <c r="Z262">
        <f t="shared" si="104"/>
        <v>744.04178678321341</v>
      </c>
      <c r="AA262">
        <f>MOD(E262*1440+U262+4*$B$3-60*$B$4,1440)</f>
        <v>774.60755549123144</v>
      </c>
      <c r="AB262">
        <f t="shared" si="105"/>
        <v>13.651888872807859</v>
      </c>
      <c r="AC262">
        <f t="shared" si="88"/>
        <v>45.554465755178569</v>
      </c>
      <c r="AD262">
        <f t="shared" si="106"/>
        <v>44.445534244821431</v>
      </c>
      <c r="AE262">
        <f t="shared" si="107"/>
        <v>1.6433730744421123E-2</v>
      </c>
      <c r="AF262">
        <f t="shared" si="108"/>
        <v>44.461967975565855</v>
      </c>
      <c r="AG262">
        <f t="shared" si="89"/>
        <v>199.29580029826536</v>
      </c>
    </row>
    <row r="263" spans="4:33" x14ac:dyDescent="0.25">
      <c r="D263" s="1">
        <f t="shared" si="109"/>
        <v>44823</v>
      </c>
      <c r="E263" s="7">
        <f t="shared" si="90"/>
        <v>0.5</v>
      </c>
      <c r="F263" s="2">
        <f t="shared" si="91"/>
        <v>2459842</v>
      </c>
      <c r="G263" s="3">
        <f t="shared" si="92"/>
        <v>0.22715947980835044</v>
      </c>
      <c r="H263">
        <f>MOD(280.46646+G263*(36000.76983 + G263*0.0003032),360)</f>
        <v>178.38262292850959</v>
      </c>
      <c r="I263">
        <f>357.52911+G263*(35999.05029 - 0.0001537*G263)</f>
        <v>8535.0546395399069</v>
      </c>
      <c r="J263">
        <f>0.016708634-G263*(0.000042037+0.0000001267*G263)</f>
        <v>1.6699078359046209E-2</v>
      </c>
      <c r="K263">
        <f>SIN(RADIANS(I263))*(1.914602-G263*(0.004817+0.000014*G263))+SIN(RADIANS(2*I263))*(0.019993-0.000101*G263)+SIN(RADIANS(3*I263))*0.000289</f>
        <v>-1.8386203679584685</v>
      </c>
      <c r="L263">
        <f t="shared" si="93"/>
        <v>176.54400256055112</v>
      </c>
      <c r="M263">
        <f t="shared" si="94"/>
        <v>8533.2160191719486</v>
      </c>
      <c r="N263">
        <f t="shared" si="95"/>
        <v>1.0045662723520836</v>
      </c>
      <c r="O263">
        <f>L263-0.00569-0.00478*SIN(RADIANS(125.04-1934.136*G263))</f>
        <v>176.53489255906146</v>
      </c>
      <c r="P263">
        <f>23+(26+((21.448-G263*(46.815+G263*(0.00059-G263*0.001813))))/60)/60</f>
        <v>23.436337088822075</v>
      </c>
      <c r="Q263">
        <f>P263+0.00256*COS(RADIANS(125.04-1934.136*G263))</f>
        <v>23.438125585964848</v>
      </c>
      <c r="R263">
        <f t="shared" si="96"/>
        <v>176.82018504694204</v>
      </c>
      <c r="S263">
        <f t="shared" si="97"/>
        <v>1.377568601502672</v>
      </c>
      <c r="T263">
        <f t="shared" si="98"/>
        <v>4.3030127838983634E-2</v>
      </c>
      <c r="U263">
        <f t="shared" si="99"/>
        <v>6.1875562738340433</v>
      </c>
      <c r="V263">
        <f t="shared" si="100"/>
        <v>92.606875537498311</v>
      </c>
      <c r="W263" s="7">
        <f t="shared" si="101"/>
        <v>0.46183036647650416</v>
      </c>
      <c r="X263" s="7">
        <f t="shared" si="102"/>
        <v>0.20458904553900886</v>
      </c>
      <c r="Y263" s="7">
        <f t="shared" si="103"/>
        <v>0.71907168741399941</v>
      </c>
      <c r="Z263">
        <f t="shared" si="104"/>
        <v>740.85500429998649</v>
      </c>
      <c r="AA263">
        <f>MOD(E263*1440+U263+4*$B$3-60*$B$4,1440)</f>
        <v>774.96427227383401</v>
      </c>
      <c r="AB263">
        <f t="shared" si="105"/>
        <v>13.741068068458503</v>
      </c>
      <c r="AC263">
        <f t="shared" si="88"/>
        <v>45.952130229088169</v>
      </c>
      <c r="AD263">
        <f t="shared" si="106"/>
        <v>44.047869770911831</v>
      </c>
      <c r="AE263">
        <f t="shared" si="107"/>
        <v>1.6662934709284552E-2</v>
      </c>
      <c r="AF263">
        <f t="shared" si="108"/>
        <v>44.064532705621119</v>
      </c>
      <c r="AG263">
        <f t="shared" si="89"/>
        <v>199.29202376143499</v>
      </c>
    </row>
    <row r="264" spans="4:33" x14ac:dyDescent="0.25">
      <c r="D264" s="1">
        <f t="shared" si="109"/>
        <v>44824</v>
      </c>
      <c r="E264" s="7">
        <f t="shared" si="90"/>
        <v>0.5</v>
      </c>
      <c r="F264" s="2">
        <f t="shared" si="91"/>
        <v>2459843</v>
      </c>
      <c r="G264" s="3">
        <f t="shared" si="92"/>
        <v>0.22718685831622176</v>
      </c>
      <c r="H264">
        <f>MOD(280.46646+G264*(36000.76983 + G264*0.0003032),360)</f>
        <v>179.36827029244523</v>
      </c>
      <c r="I264">
        <f>357.52911+G264*(35999.05029 - 0.0001537*G264)</f>
        <v>8536.0402398197202</v>
      </c>
      <c r="J264">
        <f>0.016708634-G264*(0.000042037+0.0000001267*G264)</f>
        <v>1.6699077206559811E-2</v>
      </c>
      <c r="K264">
        <f>SIN(RADIANS(I264))*(1.914602-G264*(0.004817+0.000014*G264))+SIN(RADIANS(2*I264))*(0.019993-0.000101*G264)+SIN(RADIANS(3*I264))*0.000289</f>
        <v>-1.8474264714462318</v>
      </c>
      <c r="L264">
        <f t="shared" si="93"/>
        <v>177.520843820999</v>
      </c>
      <c r="M264">
        <f t="shared" si="94"/>
        <v>8534.1928133482743</v>
      </c>
      <c r="N264">
        <f t="shared" si="95"/>
        <v>1.0042905197141567</v>
      </c>
      <c r="O264">
        <f>L264-0.00569-0.00478*SIN(RADIANS(125.04-1934.136*G264))</f>
        <v>177.51173690735624</v>
      </c>
      <c r="P264">
        <f>23+(26+((21.448-G264*(46.815+G264*(0.00059-G264*0.001813))))/60)/60</f>
        <v>23.436336732787492</v>
      </c>
      <c r="Q264">
        <f>P264+0.00256*COS(RADIANS(125.04-1934.136*G264))</f>
        <v>23.438126921992936</v>
      </c>
      <c r="R264">
        <f t="shared" si="96"/>
        <v>177.71681610955355</v>
      </c>
      <c r="S264">
        <f t="shared" si="97"/>
        <v>0.98946593125331728</v>
      </c>
      <c r="T264">
        <f t="shared" si="98"/>
        <v>4.3030132884157545E-2</v>
      </c>
      <c r="U264">
        <f t="shared" si="99"/>
        <v>6.543606135624441</v>
      </c>
      <c r="V264">
        <f t="shared" si="100"/>
        <v>92.208273722288212</v>
      </c>
      <c r="W264" s="7">
        <f t="shared" si="101"/>
        <v>0.46158310962803856</v>
      </c>
      <c r="X264" s="7">
        <f t="shared" si="102"/>
        <v>0.20544901595501577</v>
      </c>
      <c r="Y264" s="7">
        <f t="shared" si="103"/>
        <v>0.71771720330106148</v>
      </c>
      <c r="Z264">
        <f t="shared" si="104"/>
        <v>737.66618977830569</v>
      </c>
      <c r="AA264">
        <f>MOD(E264*1440+U264+4*$B$3-60*$B$4,1440)</f>
        <v>775.32032213562445</v>
      </c>
      <c r="AB264">
        <f t="shared" si="105"/>
        <v>13.830080533906113</v>
      </c>
      <c r="AC264">
        <f t="shared" si="88"/>
        <v>46.350294529919871</v>
      </c>
      <c r="AD264">
        <f t="shared" si="106"/>
        <v>43.649705470080129</v>
      </c>
      <c r="AE264">
        <f t="shared" si="107"/>
        <v>1.6895721033133665E-2</v>
      </c>
      <c r="AF264">
        <f t="shared" si="108"/>
        <v>43.666601191113266</v>
      </c>
      <c r="AG264">
        <f t="shared" si="89"/>
        <v>199.2879382925002</v>
      </c>
    </row>
    <row r="265" spans="4:33" x14ac:dyDescent="0.25">
      <c r="D265" s="1">
        <f t="shared" si="109"/>
        <v>44825</v>
      </c>
      <c r="E265" s="7">
        <f t="shared" si="90"/>
        <v>0.5</v>
      </c>
      <c r="F265" s="2">
        <f t="shared" si="91"/>
        <v>2459844</v>
      </c>
      <c r="G265" s="3">
        <f t="shared" si="92"/>
        <v>0.22721423682409309</v>
      </c>
      <c r="H265">
        <f>MOD(280.46646+G265*(36000.76983 + G265*0.0003032),360)</f>
        <v>180.35391765638269</v>
      </c>
      <c r="I265">
        <f>357.52911+G265*(35999.05029 - 0.0001537*G265)</f>
        <v>8537.0258400995335</v>
      </c>
      <c r="J265">
        <f>0.016708634-G265*(0.000042037+0.0000001267*G265)</f>
        <v>1.6699076054073222E-2</v>
      </c>
      <c r="K265">
        <f>SIN(RADIANS(I265))*(1.914602-G265*(0.004817+0.000014*G265))+SIN(RADIANS(2*I265))*(0.019993-0.000101*G265)+SIN(RADIANS(3*I265))*0.000289</f>
        <v>-1.8556947282704404</v>
      </c>
      <c r="L265">
        <f t="shared" si="93"/>
        <v>178.49822292811226</v>
      </c>
      <c r="M265">
        <f t="shared" si="94"/>
        <v>8535.1701453712631</v>
      </c>
      <c r="N265">
        <f t="shared" si="95"/>
        <v>1.0040134325969865</v>
      </c>
      <c r="O265">
        <f>L265-0.00569-0.00478*SIN(RADIANS(125.04-1934.136*G265))</f>
        <v>178.48911910523501</v>
      </c>
      <c r="P265">
        <f>23+(26+((21.448-G265*(46.815+G265*(0.00059-G265*0.001813))))/60)/60</f>
        <v>23.436336376752909</v>
      </c>
      <c r="Q265">
        <f>P265+0.00256*COS(RADIANS(125.04-1934.136*G265))</f>
        <v>23.438128256491883</v>
      </c>
      <c r="R265">
        <f t="shared" si="96"/>
        <v>178.61373085236724</v>
      </c>
      <c r="S265">
        <f t="shared" si="97"/>
        <v>0.60090714080086827</v>
      </c>
      <c r="T265">
        <f t="shared" si="98"/>
        <v>4.3030137923557359E-2</v>
      </c>
      <c r="U265">
        <f t="shared" si="99"/>
        <v>6.8986567591536767</v>
      </c>
      <c r="V265">
        <f t="shared" si="100"/>
        <v>91.809458764746225</v>
      </c>
      <c r="W265" s="7">
        <f t="shared" si="101"/>
        <v>0.46133654669503216</v>
      </c>
      <c r="X265" s="7">
        <f t="shared" si="102"/>
        <v>0.20631027234851487</v>
      </c>
      <c r="Y265" s="7">
        <f t="shared" si="103"/>
        <v>0.71636282104154947</v>
      </c>
      <c r="Z265">
        <f t="shared" si="104"/>
        <v>734.4756701179698</v>
      </c>
      <c r="AA265">
        <f>MOD(E265*1440+U265+4*$B$3-60*$B$4,1440)</f>
        <v>775.67537275915367</v>
      </c>
      <c r="AB265">
        <f t="shared" si="105"/>
        <v>13.918843189788419</v>
      </c>
      <c r="AC265">
        <f t="shared" si="88"/>
        <v>46.748847677860624</v>
      </c>
      <c r="AD265">
        <f t="shared" si="106"/>
        <v>43.251152322139376</v>
      </c>
      <c r="AE265">
        <f t="shared" si="107"/>
        <v>1.7132130145733671E-2</v>
      </c>
      <c r="AF265">
        <f t="shared" si="108"/>
        <v>43.268284452285108</v>
      </c>
      <c r="AG265">
        <f t="shared" si="89"/>
        <v>199.28345708495846</v>
      </c>
    </row>
    <row r="266" spans="4:33" x14ac:dyDescent="0.25">
      <c r="D266" s="1">
        <f t="shared" si="109"/>
        <v>44826</v>
      </c>
      <c r="E266" s="7">
        <f t="shared" si="90"/>
        <v>0.5</v>
      </c>
      <c r="F266" s="2">
        <f t="shared" si="91"/>
        <v>2459845</v>
      </c>
      <c r="G266" s="3">
        <f t="shared" si="92"/>
        <v>0.22724161533196441</v>
      </c>
      <c r="H266">
        <f>MOD(280.46646+G266*(36000.76983 + G266*0.0003032),360)</f>
        <v>181.33956502031833</v>
      </c>
      <c r="I266">
        <f>357.52911+G266*(35999.05029 - 0.0001537*G266)</f>
        <v>8538.0114403793468</v>
      </c>
      <c r="J266">
        <f>0.016708634-G266*(0.000042037+0.0000001267*G266)</f>
        <v>1.6699074901586446E-2</v>
      </c>
      <c r="K266">
        <f>SIN(RADIANS(I266))*(1.914602-G266*(0.004817+0.000014*G266))+SIN(RADIANS(2*I266))*(0.019993-0.000101*G266)+SIN(RADIANS(3*I266))*0.000289</f>
        <v>-1.8634221711383645</v>
      </c>
      <c r="L266">
        <f t="shared" si="93"/>
        <v>179.47614284917998</v>
      </c>
      <c r="M266">
        <f t="shared" si="94"/>
        <v>8536.1480182082087</v>
      </c>
      <c r="N266">
        <f t="shared" si="95"/>
        <v>1.003735090906714</v>
      </c>
      <c r="O266">
        <f>L266-0.00569-0.00478*SIN(RADIANS(125.04-1934.136*G266))</f>
        <v>179.46704211998426</v>
      </c>
      <c r="P266">
        <f>23+(26+((21.448-G266*(46.815+G266*(0.00059-G266*0.001813))))/60)/60</f>
        <v>23.436336020718326</v>
      </c>
      <c r="Q266">
        <f>P266+0.00256*COS(RADIANS(125.04-1934.136*G266))</f>
        <v>23.438129589460246</v>
      </c>
      <c r="R266">
        <f t="shared" si="96"/>
        <v>179.5110141763825</v>
      </c>
      <c r="S266">
        <f t="shared" si="97"/>
        <v>0.21198598353991863</v>
      </c>
      <c r="T266">
        <f t="shared" si="98"/>
        <v>4.3030142957177643E-2</v>
      </c>
      <c r="U266">
        <f t="shared" si="99"/>
        <v>7.2523740483010677</v>
      </c>
      <c r="V266">
        <f t="shared" si="100"/>
        <v>91.410471412163034</v>
      </c>
      <c r="W266" s="7">
        <f t="shared" si="101"/>
        <v>0.46109090968867988</v>
      </c>
      <c r="X266" s="7">
        <f t="shared" si="102"/>
        <v>0.20717293354378255</v>
      </c>
      <c r="Y266" s="7">
        <f t="shared" si="103"/>
        <v>0.71500888583357713</v>
      </c>
      <c r="Z266">
        <f t="shared" si="104"/>
        <v>731.28377129730427</v>
      </c>
      <c r="AA266">
        <f>MOD(E266*1440+U266+4*$B$3-60*$B$4,1440)</f>
        <v>776.02909004830099</v>
      </c>
      <c r="AB266">
        <f t="shared" si="105"/>
        <v>14.007272512075247</v>
      </c>
      <c r="AC266">
        <f t="shared" si="88"/>
        <v>47.147678268938094</v>
      </c>
      <c r="AD266">
        <f t="shared" si="106"/>
        <v>42.852321731061906</v>
      </c>
      <c r="AE266">
        <f t="shared" si="107"/>
        <v>1.7372202420281528E-2</v>
      </c>
      <c r="AF266">
        <f t="shared" si="108"/>
        <v>42.869693933482189</v>
      </c>
      <c r="AG266">
        <f t="shared" si="89"/>
        <v>199.27849497305317</v>
      </c>
    </row>
    <row r="267" spans="4:33" x14ac:dyDescent="0.25">
      <c r="D267" s="1">
        <f t="shared" si="109"/>
        <v>44827</v>
      </c>
      <c r="E267" s="7">
        <f t="shared" si="90"/>
        <v>0.5</v>
      </c>
      <c r="F267" s="2">
        <f t="shared" si="91"/>
        <v>2459846</v>
      </c>
      <c r="G267" s="3">
        <f t="shared" si="92"/>
        <v>0.22726899383983573</v>
      </c>
      <c r="H267">
        <f>MOD(280.46646+G267*(36000.76983 + G267*0.0003032),360)</f>
        <v>182.32521238425579</v>
      </c>
      <c r="I267">
        <f>357.52911+G267*(35999.05029 - 0.0001537*G267)</f>
        <v>8538.9970406591565</v>
      </c>
      <c r="J267">
        <f>0.016708634-G267*(0.000042037+0.0000001267*G267)</f>
        <v>1.6699073749099479E-2</v>
      </c>
      <c r="K267">
        <f>SIN(RADIANS(I267))*(1.914602-G267*(0.004817+0.000014*G267))+SIN(RADIANS(2*I267))*(0.019993-0.000101*G267)+SIN(RADIANS(3*I267))*0.000289</f>
        <v>-1.8706059821888334</v>
      </c>
      <c r="L267">
        <f t="shared" si="93"/>
        <v>180.45460640206696</v>
      </c>
      <c r="M267">
        <f t="shared" si="94"/>
        <v>8537.1264346769676</v>
      </c>
      <c r="N267">
        <f t="shared" si="95"/>
        <v>1.0034555750451175</v>
      </c>
      <c r="O267">
        <f>L267-0.00569-0.00478*SIN(RADIANS(125.04-1934.136*G267))</f>
        <v>180.44550876946613</v>
      </c>
      <c r="P267">
        <f>23+(26+((21.448-G267*(46.815+G267*(0.00059-G267*0.001813))))/60)/60</f>
        <v>23.436335664683742</v>
      </c>
      <c r="Q267">
        <f>P267+0.00256*COS(RADIANS(125.04-1934.136*G267))</f>
        <v>23.438130920896583</v>
      </c>
      <c r="R267">
        <f t="shared" si="96"/>
        <v>-179.59124880390232</v>
      </c>
      <c r="S267">
        <f t="shared" si="97"/>
        <v>-0.1772034313386219</v>
      </c>
      <c r="T267">
        <f t="shared" si="98"/>
        <v>4.3030147985012902E-2</v>
      </c>
      <c r="U267">
        <f t="shared" si="99"/>
        <v>7.6044222542017215</v>
      </c>
      <c r="V267">
        <f t="shared" si="100"/>
        <v>91.011352407171785</v>
      </c>
      <c r="W267" s="7">
        <f t="shared" si="101"/>
        <v>0.46084643176791551</v>
      </c>
      <c r="X267" s="7">
        <f t="shared" si="102"/>
        <v>0.20803711952577164</v>
      </c>
      <c r="Y267" s="7">
        <f t="shared" si="103"/>
        <v>0.71365574401005938</v>
      </c>
      <c r="Z267">
        <f t="shared" si="104"/>
        <v>728.09081925737428</v>
      </c>
      <c r="AA267">
        <f>MOD(E267*1440+U267+4*$B$3-60*$B$4,1440)</f>
        <v>776.38113825420169</v>
      </c>
      <c r="AB267">
        <f t="shared" si="105"/>
        <v>14.095284563550422</v>
      </c>
      <c r="AC267">
        <f t="shared" si="88"/>
        <v>47.546674472618662</v>
      </c>
      <c r="AD267">
        <f t="shared" si="106"/>
        <v>42.453325527381338</v>
      </c>
      <c r="AE267">
        <f t="shared" si="107"/>
        <v>1.7615978061236808E-2</v>
      </c>
      <c r="AF267">
        <f t="shared" si="108"/>
        <v>42.470941505442575</v>
      </c>
      <c r="AG267">
        <f t="shared" si="89"/>
        <v>199.27296844731507</v>
      </c>
    </row>
    <row r="268" spans="4:33" x14ac:dyDescent="0.25">
      <c r="D268" s="1">
        <f t="shared" si="109"/>
        <v>44828</v>
      </c>
      <c r="E268" s="7">
        <f t="shared" si="90"/>
        <v>0.5</v>
      </c>
      <c r="F268" s="2">
        <f t="shared" si="91"/>
        <v>2459847</v>
      </c>
      <c r="G268" s="3">
        <f t="shared" si="92"/>
        <v>0.22729637234770705</v>
      </c>
      <c r="H268">
        <f>MOD(280.46646+G268*(36000.76983 + G268*0.0003032),360)</f>
        <v>183.31085974819507</v>
      </c>
      <c r="I268">
        <f>357.52911+G268*(35999.05029 - 0.0001537*G268)</f>
        <v>8539.9826409389698</v>
      </c>
      <c r="J268">
        <f>0.016708634-G268*(0.000042037+0.0000001267*G268)</f>
        <v>1.6699072596612321E-2</v>
      </c>
      <c r="K268">
        <f>SIN(RADIANS(I268))*(1.914602-G268*(0.004817+0.000014*G268))+SIN(RADIANS(2*I268))*(0.019993-0.000101*G268)+SIN(RADIANS(3*I268))*0.000289</f>
        <v>-1.8772434944231695</v>
      </c>
      <c r="L268">
        <f t="shared" si="93"/>
        <v>181.4336162537719</v>
      </c>
      <c r="M268">
        <f t="shared" si="94"/>
        <v>8538.1053974445458</v>
      </c>
      <c r="N268">
        <f t="shared" si="95"/>
        <v>1.003174965888366</v>
      </c>
      <c r="O268">
        <f>L268-0.00569-0.00478*SIN(RADIANS(125.04-1934.136*G268))</f>
        <v>181.42452172067669</v>
      </c>
      <c r="P268">
        <f>23+(26+((21.448-G268*(46.815+G268*(0.00059-G268*0.001813))))/60)/60</f>
        <v>23.436335308649159</v>
      </c>
      <c r="Q268">
        <f>P268+0.00256*COS(RADIANS(125.04-1934.136*G268))</f>
        <v>23.438132250799452</v>
      </c>
      <c r="R268">
        <f t="shared" si="96"/>
        <v>-178.69297280939281</v>
      </c>
      <c r="S268">
        <f t="shared" si="97"/>
        <v>-0.56656662334577423</v>
      </c>
      <c r="T268">
        <f t="shared" si="98"/>
        <v>4.3030153007057738E-2</v>
      </c>
      <c r="U268">
        <f t="shared" si="99"/>
        <v>7.9544641074687545</v>
      </c>
      <c r="V268">
        <f t="shared" si="100"/>
        <v>90.612142598891367</v>
      </c>
      <c r="W268" s="7">
        <f t="shared" si="101"/>
        <v>0.46060334714759116</v>
      </c>
      <c r="X268" s="7">
        <f t="shared" si="102"/>
        <v>0.20890295103955958</v>
      </c>
      <c r="Y268" s="7">
        <f t="shared" si="103"/>
        <v>0.71230374325562273</v>
      </c>
      <c r="Z268">
        <f t="shared" si="104"/>
        <v>724.89714079113094</v>
      </c>
      <c r="AA268">
        <f>MOD(E268*1440+U268+4*$B$3-60*$B$4,1440)</f>
        <v>776.73118010746873</v>
      </c>
      <c r="AB268">
        <f t="shared" si="105"/>
        <v>14.182795026867183</v>
      </c>
      <c r="AC268">
        <f t="shared" si="88"/>
        <v>47.945724030434924</v>
      </c>
      <c r="AD268">
        <f t="shared" si="106"/>
        <v>42.054275969565076</v>
      </c>
      <c r="AE268">
        <f t="shared" si="107"/>
        <v>1.7863496983230878E-2</v>
      </c>
      <c r="AF268">
        <f t="shared" si="108"/>
        <v>42.072139466548307</v>
      </c>
      <c r="AG268">
        <f t="shared" si="89"/>
        <v>199.26679566973655</v>
      </c>
    </row>
    <row r="269" spans="4:33" x14ac:dyDescent="0.25">
      <c r="D269" s="1">
        <f t="shared" si="109"/>
        <v>44829</v>
      </c>
      <c r="E269" s="7">
        <f t="shared" si="90"/>
        <v>0.5</v>
      </c>
      <c r="F269" s="2">
        <f t="shared" si="91"/>
        <v>2459848</v>
      </c>
      <c r="G269" s="3">
        <f t="shared" si="92"/>
        <v>0.22732375085557838</v>
      </c>
      <c r="H269">
        <f>MOD(280.46646+G269*(36000.76983 + G269*0.0003032),360)</f>
        <v>184.29650711213253</v>
      </c>
      <c r="I269">
        <f>357.52911+G269*(35999.05029 - 0.0001537*G269)</f>
        <v>8540.9682412187831</v>
      </c>
      <c r="J269">
        <f>0.016708634-G269*(0.000042037+0.0000001267*G269)</f>
        <v>1.6699071444124972E-2</v>
      </c>
      <c r="K269">
        <f>SIN(RADIANS(I269))*(1.914602-G269*(0.004817+0.000014*G269))+SIN(RADIANS(2*I269))*(0.019993-0.000101*G269)+SIN(RADIANS(3*I269))*0.000289</f>
        <v>-1.8833321931054692</v>
      </c>
      <c r="L269">
        <f t="shared" si="93"/>
        <v>182.41317491902706</v>
      </c>
      <c r="M269">
        <f t="shared" si="94"/>
        <v>8539.0849090256779</v>
      </c>
      <c r="N269">
        <f t="shared" si="95"/>
        <v>1.002893344765504</v>
      </c>
      <c r="O269">
        <f>L269-0.00569-0.00478*SIN(RADIANS(125.04-1934.136*G269))</f>
        <v>182.40408348834555</v>
      </c>
      <c r="P269">
        <f>23+(26+((21.448-G269*(46.815+G269*(0.00059-G269*0.001813))))/60)/60</f>
        <v>23.43633495261458</v>
      </c>
      <c r="Q269">
        <f>P269+0.00256*COS(RADIANS(125.04-1934.136*G269))</f>
        <v>23.438133579167417</v>
      </c>
      <c r="R269">
        <f t="shared" si="96"/>
        <v>-177.7940724458177</v>
      </c>
      <c r="S269">
        <f t="shared" si="97"/>
        <v>-0.95600872528924818</v>
      </c>
      <c r="T269">
        <f t="shared" si="98"/>
        <v>4.3030158023306703E-2</v>
      </c>
      <c r="U269">
        <f t="shared" si="99"/>
        <v>8.302160957759817</v>
      </c>
      <c r="V269">
        <f t="shared" si="100"/>
        <v>90.212883054688177</v>
      </c>
      <c r="W269" s="7">
        <f t="shared" si="101"/>
        <v>0.46036189100155567</v>
      </c>
      <c r="X269" s="7">
        <f t="shared" si="102"/>
        <v>0.20977054918297741</v>
      </c>
      <c r="Y269" s="7">
        <f t="shared" si="103"/>
        <v>0.71095323282013401</v>
      </c>
      <c r="Z269">
        <f t="shared" si="104"/>
        <v>721.70306443750542</v>
      </c>
      <c r="AA269">
        <f>MOD(E269*1440+U269+4*$B$3-60*$B$4,1440)</f>
        <v>777.0788769577598</v>
      </c>
      <c r="AB269">
        <f t="shared" si="105"/>
        <v>14.269719239439951</v>
      </c>
      <c r="AC269">
        <f t="shared" si="88"/>
        <v>48.344714255756124</v>
      </c>
      <c r="AD269">
        <f t="shared" si="106"/>
        <v>41.655285744243876</v>
      </c>
      <c r="AE269">
        <f t="shared" si="107"/>
        <v>1.81147986805614E-2</v>
      </c>
      <c r="AF269">
        <f t="shared" si="108"/>
        <v>41.673400542924441</v>
      </c>
      <c r="AG269">
        <f t="shared" si="89"/>
        <v>199.25989648896066</v>
      </c>
    </row>
    <row r="270" spans="4:33" x14ac:dyDescent="0.25">
      <c r="D270" s="1">
        <f t="shared" si="109"/>
        <v>44830</v>
      </c>
      <c r="E270" s="7">
        <f t="shared" si="90"/>
        <v>0.5</v>
      </c>
      <c r="F270" s="2">
        <f t="shared" si="91"/>
        <v>2459849</v>
      </c>
      <c r="G270" s="3">
        <f t="shared" si="92"/>
        <v>0.2273511293634497</v>
      </c>
      <c r="H270">
        <f>MOD(280.46646+G270*(36000.76983 + G270*0.0003032),360)</f>
        <v>185.28215447606999</v>
      </c>
      <c r="I270">
        <f>357.52911+G270*(35999.05029 - 0.0001537*G270)</f>
        <v>8541.9538414985927</v>
      </c>
      <c r="J270">
        <f>0.016708634-G270*(0.000042037+0.0000001267*G270)</f>
        <v>1.6699070291637433E-2</v>
      </c>
      <c r="K270">
        <f>SIN(RADIANS(I270))*(1.914602-G270*(0.004817+0.000014*G270))+SIN(RADIANS(2*I270))*(0.019993-0.000101*G270)+SIN(RADIANS(3*I270))*0.000289</f>
        <v>-1.888869717131225</v>
      </c>
      <c r="L270">
        <f t="shared" si="93"/>
        <v>183.39328475893876</v>
      </c>
      <c r="M270">
        <f t="shared" si="94"/>
        <v>8540.0649717814613</v>
      </c>
      <c r="N270">
        <f t="shared" si="95"/>
        <v>1.0026107934366499</v>
      </c>
      <c r="O270">
        <f>L270-0.00569-0.00478*SIN(RADIANS(125.04-1934.136*G270))</f>
        <v>183.38419643357639</v>
      </c>
      <c r="P270">
        <f>23+(26+((21.448-G270*(46.815+G270*(0.00059-G270*0.001813))))/60)/60</f>
        <v>23.436334596579997</v>
      </c>
      <c r="Q270">
        <f>P270+0.00256*COS(RADIANS(125.04-1934.136*G270))</f>
        <v>23.438134905999032</v>
      </c>
      <c r="R270">
        <f t="shared" si="96"/>
        <v>-176.89446225376628</v>
      </c>
      <c r="S270">
        <f t="shared" si="97"/>
        <v>-1.3454344680282719</v>
      </c>
      <c r="T270">
        <f t="shared" si="98"/>
        <v>4.303016303375435E-2</v>
      </c>
      <c r="U270">
        <f t="shared" si="99"/>
        <v>8.6471729217000508</v>
      </c>
      <c r="V270">
        <f t="shared" si="100"/>
        <v>89.813615172572227</v>
      </c>
      <c r="W270" s="7">
        <f t="shared" si="101"/>
        <v>0.46012229935993054</v>
      </c>
      <c r="X270" s="7">
        <f t="shared" si="102"/>
        <v>0.21064003499167433</v>
      </c>
      <c r="Y270" s="7">
        <f t="shared" si="103"/>
        <v>0.7096045637281867</v>
      </c>
      <c r="Z270">
        <f t="shared" si="104"/>
        <v>718.50892138057782</v>
      </c>
      <c r="AA270">
        <f>MOD(E270*1440+U270+4*$B$3-60*$B$4,1440)</f>
        <v>777.42388892170004</v>
      </c>
      <c r="AB270">
        <f t="shared" si="105"/>
        <v>14.35597223042501</v>
      </c>
      <c r="AC270">
        <f t="shared" si="88"/>
        <v>48.743532034796672</v>
      </c>
      <c r="AD270">
        <f t="shared" si="106"/>
        <v>41.256467965203328</v>
      </c>
      <c r="AE270">
        <f t="shared" si="107"/>
        <v>1.8369922086753265E-2</v>
      </c>
      <c r="AF270">
        <f t="shared" si="108"/>
        <v>41.274837887290083</v>
      </c>
      <c r="AG270">
        <f t="shared" si="89"/>
        <v>199.25219245583079</v>
      </c>
    </row>
    <row r="271" spans="4:33" x14ac:dyDescent="0.25">
      <c r="D271" s="1">
        <f t="shared" si="109"/>
        <v>44831</v>
      </c>
      <c r="E271" s="7">
        <f t="shared" si="90"/>
        <v>0.5</v>
      </c>
      <c r="F271" s="2">
        <f t="shared" si="91"/>
        <v>2459850</v>
      </c>
      <c r="G271" s="3">
        <f t="shared" si="92"/>
        <v>0.22737850787132102</v>
      </c>
      <c r="H271">
        <f>MOD(280.46646+G271*(36000.76983 + G271*0.0003032),360)</f>
        <v>186.26780184000927</v>
      </c>
      <c r="I271">
        <f>357.52911+G271*(35999.05029 - 0.0001537*G271)</f>
        <v>8542.9394417784042</v>
      </c>
      <c r="J271">
        <f>0.016708634-G271*(0.000042037+0.0000001267*G271)</f>
        <v>1.6699069139149706E-2</v>
      </c>
      <c r="K271">
        <f>SIN(RADIANS(I271))*(1.914602-G271*(0.004817+0.000014*G271))+SIN(RADIANS(2*I271))*(0.019993-0.000101*G271)+SIN(RADIANS(3*I271))*0.000289</f>
        <v>-1.8938538603633199</v>
      </c>
      <c r="L271">
        <f t="shared" si="93"/>
        <v>184.37394797964595</v>
      </c>
      <c r="M271">
        <f t="shared" si="94"/>
        <v>8541.0455879180408</v>
      </c>
      <c r="N271">
        <f t="shared" si="95"/>
        <v>1.0023273940709201</v>
      </c>
      <c r="O271">
        <f>L271-0.00569-0.00478*SIN(RADIANS(125.04-1934.136*G271))</f>
        <v>184.36486276250548</v>
      </c>
      <c r="P271">
        <f>23+(26+((21.448-G271*(46.815+G271*(0.00059-G271*0.001813))))/60)/60</f>
        <v>23.436334240545413</v>
      </c>
      <c r="Q271">
        <f>P271+0.00256*COS(RADIANS(125.04-1934.136*G271))</f>
        <v>23.438136231292862</v>
      </c>
      <c r="R271">
        <f t="shared" si="96"/>
        <v>-175.99405675946622</v>
      </c>
      <c r="S271">
        <f t="shared" si="97"/>
        <v>-1.7347481654446848</v>
      </c>
      <c r="T271">
        <f t="shared" si="98"/>
        <v>4.303016803839526E-2</v>
      </c>
      <c r="U271">
        <f t="shared" si="99"/>
        <v>8.9891590401344654</v>
      </c>
      <c r="V271">
        <f t="shared" si="100"/>
        <v>89.414380794250306</v>
      </c>
      <c r="W271" s="7">
        <f t="shared" si="101"/>
        <v>0.45988480899990664</v>
      </c>
      <c r="X271" s="7">
        <f t="shared" si="102"/>
        <v>0.211511529015878</v>
      </c>
      <c r="Y271" s="7">
        <f t="shared" si="103"/>
        <v>0.70825808898393516</v>
      </c>
      <c r="Z271">
        <f t="shared" si="104"/>
        <v>715.31504635400245</v>
      </c>
      <c r="AA271">
        <f>MOD(E271*1440+U271+4*$B$3-60*$B$4,1440)</f>
        <v>777.76587504013446</v>
      </c>
      <c r="AB271">
        <f t="shared" si="105"/>
        <v>14.441468760033615</v>
      </c>
      <c r="AC271">
        <f t="shared" si="88"/>
        <v>49.142063828946867</v>
      </c>
      <c r="AD271">
        <f t="shared" si="106"/>
        <v>40.857936171053133</v>
      </c>
      <c r="AE271">
        <f t="shared" si="107"/>
        <v>1.862890542364664E-2</v>
      </c>
      <c r="AF271">
        <f t="shared" si="108"/>
        <v>40.87656507647678</v>
      </c>
      <c r="AG271">
        <f t="shared" si="89"/>
        <v>199.2436068396193</v>
      </c>
    </row>
    <row r="272" spans="4:33" x14ac:dyDescent="0.25">
      <c r="D272" s="1">
        <f t="shared" si="109"/>
        <v>44832</v>
      </c>
      <c r="E272" s="7">
        <f t="shared" si="90"/>
        <v>0.5</v>
      </c>
      <c r="F272" s="2">
        <f t="shared" si="91"/>
        <v>2459851</v>
      </c>
      <c r="G272" s="3">
        <f t="shared" si="92"/>
        <v>0.22740588637919235</v>
      </c>
      <c r="H272">
        <f>MOD(280.46646+G272*(36000.76983 + G272*0.0003032),360)</f>
        <v>187.25344920394855</v>
      </c>
      <c r="I272">
        <f>357.52911+G272*(35999.05029 - 0.0001537*G272)</f>
        <v>8543.9250420582157</v>
      </c>
      <c r="J272">
        <f>0.016708634-G272*(0.000042037+0.0000001267*G272)</f>
        <v>1.6699067986661788E-2</v>
      </c>
      <c r="K272">
        <f>SIN(RADIANS(I272))*(1.914602-G272*(0.004817+0.000014*G272))+SIN(RADIANS(2*I272))*(0.019993-0.000101*G272)+SIN(RADIANS(3*I272))*0.000289</f>
        <v>-1.898282572933947</v>
      </c>
      <c r="L272">
        <f t="shared" si="93"/>
        <v>185.35516663101461</v>
      </c>
      <c r="M272">
        <f t="shared" si="94"/>
        <v>8542.0267594852812</v>
      </c>
      <c r="N272">
        <f t="shared" si="95"/>
        <v>1.0020432292240919</v>
      </c>
      <c r="O272">
        <f>L272-0.00569-0.00478*SIN(RADIANS(125.04-1934.136*G272))</f>
        <v>185.34608452499614</v>
      </c>
      <c r="P272">
        <f>23+(26+((21.448-G272*(46.815+G272*(0.00059-G272*0.001813))))/60)/60</f>
        <v>23.436333884510834</v>
      </c>
      <c r="Q272">
        <f>P272+0.00256*COS(RADIANS(125.04-1934.136*G272))</f>
        <v>23.438137555047476</v>
      </c>
      <c r="R272">
        <f t="shared" si="96"/>
        <v>-175.09277052638743</v>
      </c>
      <c r="S272">
        <f t="shared" si="97"/>
        <v>-2.1238536997033495</v>
      </c>
      <c r="T272">
        <f t="shared" si="98"/>
        <v>4.3030173037224007E-2</v>
      </c>
      <c r="U272">
        <f t="shared" si="99"/>
        <v>9.327777445655423</v>
      </c>
      <c r="V272">
        <f t="shared" si="100"/>
        <v>89.015222318840614</v>
      </c>
      <c r="W272" s="7">
        <f t="shared" si="101"/>
        <v>0.45964965732940599</v>
      </c>
      <c r="X272" s="7">
        <f t="shared" si="102"/>
        <v>0.21238515088818205</v>
      </c>
      <c r="Y272" s="7">
        <f t="shared" si="103"/>
        <v>0.70691416377062988</v>
      </c>
      <c r="Z272">
        <f t="shared" si="104"/>
        <v>712.12177855072491</v>
      </c>
      <c r="AA272">
        <f>MOD(E272*1440+U272+4*$B$3-60*$B$4,1440)</f>
        <v>778.10449344565541</v>
      </c>
      <c r="AB272">
        <f t="shared" si="105"/>
        <v>14.526123361413852</v>
      </c>
      <c r="AC272">
        <f t="shared" si="88"/>
        <v>49.540195678521378</v>
      </c>
      <c r="AD272">
        <f t="shared" si="106"/>
        <v>40.459804321478622</v>
      </c>
      <c r="AE272">
        <f t="shared" si="107"/>
        <v>1.8891786039467565E-2</v>
      </c>
      <c r="AF272">
        <f t="shared" si="108"/>
        <v>40.47869610751809</v>
      </c>
      <c r="AG272">
        <f t="shared" si="89"/>
        <v>199.23406464521204</v>
      </c>
    </row>
    <row r="273" spans="4:33" x14ac:dyDescent="0.25">
      <c r="D273" s="1">
        <f t="shared" si="109"/>
        <v>44833</v>
      </c>
      <c r="E273" s="7">
        <f t="shared" si="90"/>
        <v>0.5</v>
      </c>
      <c r="F273" s="2">
        <f t="shared" si="91"/>
        <v>2459852</v>
      </c>
      <c r="G273" s="3">
        <f t="shared" si="92"/>
        <v>0.22743326488706367</v>
      </c>
      <c r="H273">
        <f>MOD(280.46646+G273*(36000.76983 + G273*0.0003032),360)</f>
        <v>188.23909656788965</v>
      </c>
      <c r="I273">
        <f>357.52911+G273*(35999.05029 - 0.0001537*G273)</f>
        <v>8544.9106423380272</v>
      </c>
      <c r="J273">
        <f>0.016708634-G273*(0.000042037+0.0000001267*G273)</f>
        <v>1.6699066834173684E-2</v>
      </c>
      <c r="K273">
        <f>SIN(RADIANS(I273))*(1.914602-G273*(0.004817+0.000014*G273))+SIN(RADIANS(2*I273))*(0.019993-0.000101*G273)+SIN(RADIANS(3*I273))*0.000289</f>
        <v>-1.9021539625117423</v>
      </c>
      <c r="L273">
        <f t="shared" si="93"/>
        <v>186.33694260537791</v>
      </c>
      <c r="M273">
        <f t="shared" si="94"/>
        <v>8543.0084883755153</v>
      </c>
      <c r="N273">
        <f t="shared" si="95"/>
        <v>1.0017583818159925</v>
      </c>
      <c r="O273">
        <f>L273-0.00569-0.00478*SIN(RADIANS(125.04-1934.136*G273))</f>
        <v>186.32786361337892</v>
      </c>
      <c r="P273">
        <f>23+(26+((21.448-G273*(46.815+G273*(0.00059-G273*0.001813))))/60)/60</f>
        <v>23.436333528476254</v>
      </c>
      <c r="Q273">
        <f>P273+0.00256*COS(RADIANS(125.04-1934.136*G273))</f>
        <v>23.438138877261434</v>
      </c>
      <c r="R273">
        <f t="shared" si="96"/>
        <v>-174.19051820776551</v>
      </c>
      <c r="S273">
        <f t="shared" si="97"/>
        <v>-2.5126545068733619</v>
      </c>
      <c r="T273">
        <f t="shared" si="98"/>
        <v>4.3030178030235178E-2</v>
      </c>
      <c r="U273">
        <f t="shared" si="99"/>
        <v>9.6626855413063346</v>
      </c>
      <c r="V273">
        <f t="shared" si="100"/>
        <v>88.616182817251968</v>
      </c>
      <c r="W273" s="7">
        <f t="shared" si="101"/>
        <v>0.45941708226298172</v>
      </c>
      <c r="X273" s="7">
        <f t="shared" si="102"/>
        <v>0.21326101888172624</v>
      </c>
      <c r="Y273" s="7">
        <f t="shared" si="103"/>
        <v>0.70557314564423723</v>
      </c>
      <c r="Z273">
        <f t="shared" si="104"/>
        <v>708.92946253801574</v>
      </c>
      <c r="AA273">
        <f>MOD(E273*1440+U273+4*$B$3-60*$B$4,1440)</f>
        <v>778.43940154130632</v>
      </c>
      <c r="AB273">
        <f t="shared" si="105"/>
        <v>14.609850385326581</v>
      </c>
      <c r="AC273">
        <f t="shared" si="88"/>
        <v>49.937813208015108</v>
      </c>
      <c r="AD273">
        <f t="shared" si="106"/>
        <v>40.062186791984892</v>
      </c>
      <c r="AE273">
        <f t="shared" si="107"/>
        <v>1.9158600235323113E-2</v>
      </c>
      <c r="AF273">
        <f t="shared" si="108"/>
        <v>40.081345392220214</v>
      </c>
      <c r="AG273">
        <f t="shared" si="89"/>
        <v>199.22349263149948</v>
      </c>
    </row>
    <row r="274" spans="4:33" x14ac:dyDescent="0.25">
      <c r="D274" s="1">
        <f t="shared" si="109"/>
        <v>44834</v>
      </c>
      <c r="E274" s="7">
        <f t="shared" si="90"/>
        <v>0.5</v>
      </c>
      <c r="F274" s="2">
        <f t="shared" si="91"/>
        <v>2459853</v>
      </c>
      <c r="G274" s="3">
        <f t="shared" si="92"/>
        <v>0.22746064339493496</v>
      </c>
      <c r="H274">
        <f>MOD(280.46646+G274*(36000.76983 + G274*0.0003032),360)</f>
        <v>189.22474393182893</v>
      </c>
      <c r="I274">
        <f>357.52911+G274*(35999.05029 - 0.0001537*G274)</f>
        <v>8545.8962426178368</v>
      </c>
      <c r="J274">
        <f>0.016708634-G274*(0.000042037+0.0000001267*G274)</f>
        <v>1.6699065681685384E-2</v>
      </c>
      <c r="K274">
        <f>SIN(RADIANS(I274))*(1.914602-G274*(0.004817+0.000014*G274))+SIN(RADIANS(2*I274))*(0.019993-0.000101*G274)+SIN(RADIANS(3*I274))*0.000289</f>
        <v>-1.9054662955328845</v>
      </c>
      <c r="L274">
        <f t="shared" si="93"/>
        <v>187.31927763629605</v>
      </c>
      <c r="M274">
        <f t="shared" si="94"/>
        <v>8543.9907763223036</v>
      </c>
      <c r="N274">
        <f t="shared" si="95"/>
        <v>1.0014729351076246</v>
      </c>
      <c r="O274">
        <f>L274-0.00569-0.00478*SIN(RADIANS(125.04-1934.136*G274))</f>
        <v>187.31020176121135</v>
      </c>
      <c r="P274">
        <f>23+(26+((21.448-G274*(46.815+G274*(0.00059-G274*0.001813))))/60)/60</f>
        <v>23.436333172441671</v>
      </c>
      <c r="Q274">
        <f>P274+0.00256*COS(RADIANS(125.04-1934.136*G274))</f>
        <v>23.438140197933297</v>
      </c>
      <c r="R274">
        <f t="shared" si="96"/>
        <v>-173.28721460016993</v>
      </c>
      <c r="S274">
        <f t="shared" si="97"/>
        <v>-2.9010535629681926</v>
      </c>
      <c r="T274">
        <f t="shared" si="98"/>
        <v>4.3030183017423312E-2</v>
      </c>
      <c r="U274">
        <f t="shared" si="99"/>
        <v>9.9935401912971873</v>
      </c>
      <c r="V274">
        <f t="shared" si="100"/>
        <v>88.217306147241388</v>
      </c>
      <c r="W274" s="7">
        <f t="shared" si="101"/>
        <v>0.45918732208937701</v>
      </c>
      <c r="X274" s="7">
        <f t="shared" si="102"/>
        <v>0.21413924945815094</v>
      </c>
      <c r="Y274" s="7">
        <f t="shared" si="103"/>
        <v>0.70423539472060304</v>
      </c>
      <c r="Z274">
        <f t="shared" si="104"/>
        <v>705.7384491779311</v>
      </c>
      <c r="AA274">
        <f>MOD(E274*1440+U274+4*$B$3-60*$B$4,1440)</f>
        <v>778.77025619129711</v>
      </c>
      <c r="AB274">
        <f t="shared" si="105"/>
        <v>14.692564047824277</v>
      </c>
      <c r="AC274">
        <f t="shared" si="88"/>
        <v>50.334801632935651</v>
      </c>
      <c r="AD274">
        <f t="shared" si="106"/>
        <v>39.665198367064349</v>
      </c>
      <c r="AE274">
        <f t="shared" si="107"/>
        <v>1.9429383079542239E-2</v>
      </c>
      <c r="AF274">
        <f t="shared" si="108"/>
        <v>39.684627750143889</v>
      </c>
      <c r="AG274">
        <f t="shared" si="89"/>
        <v>199.21181933118683</v>
      </c>
    </row>
    <row r="275" spans="4:33" x14ac:dyDescent="0.25">
      <c r="D275" s="1">
        <f t="shared" si="109"/>
        <v>44835</v>
      </c>
      <c r="E275" s="7">
        <f t="shared" si="90"/>
        <v>0.5</v>
      </c>
      <c r="F275" s="2">
        <f t="shared" si="91"/>
        <v>2459854</v>
      </c>
      <c r="G275" s="3">
        <f t="shared" si="92"/>
        <v>0.22748802190280629</v>
      </c>
      <c r="H275">
        <f>MOD(280.46646+G275*(36000.76983 + G275*0.0003032),360)</f>
        <v>190.21039129577002</v>
      </c>
      <c r="I275">
        <f>357.52911+G275*(35999.05029 - 0.0001537*G275)</f>
        <v>8546.8818428976483</v>
      </c>
      <c r="J275">
        <f>0.016708634-G275*(0.000042037+0.0000001267*G275)</f>
        <v>1.6699064529196898E-2</v>
      </c>
      <c r="K275">
        <f>SIN(RADIANS(I275))*(1.914602-G275*(0.004817+0.000014*G275))+SIN(RADIANS(2*I275))*(0.019993-0.000101*G275)+SIN(RADIANS(3*I275))*0.000289</f>
        <v>-1.9082179983950081</v>
      </c>
      <c r="L275">
        <f t="shared" si="93"/>
        <v>188.30217329737502</v>
      </c>
      <c r="M275">
        <f t="shared" si="94"/>
        <v>8544.973624899254</v>
      </c>
      <c r="N275">
        <f t="shared" si="95"/>
        <v>1.0011869726780374</v>
      </c>
      <c r="O275">
        <f>L275-0.00569-0.00478*SIN(RADIANS(125.04-1934.136*G275))</f>
        <v>188.29310054209674</v>
      </c>
      <c r="P275">
        <f>23+(26+((21.448-G275*(46.815+G275*(0.00059-G275*0.001813))))/60)/60</f>
        <v>23.436332816407091</v>
      </c>
      <c r="Q275">
        <f>P275+0.00256*COS(RADIANS(125.04-1934.136*G275))</f>
        <v>23.438141517061645</v>
      </c>
      <c r="R275">
        <f t="shared" si="96"/>
        <v>-172.38277469818289</v>
      </c>
      <c r="S275">
        <f t="shared" si="97"/>
        <v>-3.2889533704905416</v>
      </c>
      <c r="T275">
        <f t="shared" si="98"/>
        <v>4.3030187998783054E-2</v>
      </c>
      <c r="U275">
        <f t="shared" si="99"/>
        <v>10.319997924532185</v>
      </c>
      <c r="V275">
        <f t="shared" si="100"/>
        <v>87.818637069131029</v>
      </c>
      <c r="W275" s="7">
        <f t="shared" si="101"/>
        <v>0.45896061533018595</v>
      </c>
      <c r="X275" s="7">
        <f t="shared" si="102"/>
        <v>0.215019956804822</v>
      </c>
      <c r="Y275" s="7">
        <f t="shared" si="103"/>
        <v>0.7029012738555499</v>
      </c>
      <c r="Z275">
        <f t="shared" si="104"/>
        <v>702.54909655304823</v>
      </c>
      <c r="AA275">
        <f>MOD(E275*1440+U275+4*$B$3-60*$B$4,1440)</f>
        <v>779.0967139245322</v>
      </c>
      <c r="AB275">
        <f t="shared" si="105"/>
        <v>14.774178481133049</v>
      </c>
      <c r="AC275">
        <f t="shared" si="88"/>
        <v>50.731045768304192</v>
      </c>
      <c r="AD275">
        <f t="shared" si="106"/>
        <v>39.268954231695808</v>
      </c>
      <c r="AE275">
        <f t="shared" si="107"/>
        <v>1.9704168209292768E-2</v>
      </c>
      <c r="AF275">
        <f t="shared" si="108"/>
        <v>39.288658399905103</v>
      </c>
      <c r="AG275">
        <f t="shared" si="89"/>
        <v>199.19897507220506</v>
      </c>
    </row>
    <row r="276" spans="4:33" x14ac:dyDescent="0.25">
      <c r="D276" s="1">
        <f t="shared" si="109"/>
        <v>44836</v>
      </c>
      <c r="E276" s="7">
        <f t="shared" si="90"/>
        <v>0.5</v>
      </c>
      <c r="F276" s="2">
        <f t="shared" si="91"/>
        <v>2459855</v>
      </c>
      <c r="G276" s="3">
        <f t="shared" si="92"/>
        <v>0.22751540041067761</v>
      </c>
      <c r="H276">
        <f>MOD(280.46646+G276*(36000.76983 + G276*0.0003032),360)</f>
        <v>191.19603865971112</v>
      </c>
      <c r="I276">
        <f>357.52911+G276*(35999.05029 - 0.0001537*G276)</f>
        <v>8547.8674431774562</v>
      </c>
      <c r="J276">
        <f>0.016708634-G276*(0.000042037+0.0000001267*G276)</f>
        <v>1.669906337670822E-2</v>
      </c>
      <c r="K276">
        <f>SIN(RADIANS(I276))*(1.914602-G276*(0.004817+0.000014*G276))+SIN(RADIANS(2*I276))*(0.019993-0.000101*G276)+SIN(RADIANS(3*I276))*0.000289</f>
        <v>-1.9104076586128043</v>
      </c>
      <c r="L276">
        <f t="shared" si="93"/>
        <v>189.28563100109832</v>
      </c>
      <c r="M276">
        <f t="shared" si="94"/>
        <v>8545.9570355188425</v>
      </c>
      <c r="N276">
        <f t="shared" si="95"/>
        <v>1.0009005784009442</v>
      </c>
      <c r="O276">
        <f>L276-0.00569-0.00478*SIN(RADIANS(125.04-1934.136*G276))</f>
        <v>189.27656136851596</v>
      </c>
      <c r="P276">
        <f>23+(26+((21.448-G276*(46.815+G276*(0.00059-G276*0.001813))))/60)/60</f>
        <v>23.436332460372512</v>
      </c>
      <c r="Q276">
        <f>P276+0.00256*COS(RADIANS(125.04-1934.136*G276))</f>
        <v>23.438142834645042</v>
      </c>
      <c r="R276">
        <f t="shared" si="96"/>
        <v>-171.47711375033114</v>
      </c>
      <c r="S276">
        <f t="shared" si="97"/>
        <v>-3.6762559455349217</v>
      </c>
      <c r="T276">
        <f t="shared" si="98"/>
        <v>4.3030192974308996E-2</v>
      </c>
      <c r="U276">
        <f t="shared" si="99"/>
        <v>10.641715151658673</v>
      </c>
      <c r="V276">
        <f t="shared" si="100"/>
        <v>87.42022136219299</v>
      </c>
      <c r="W276" s="7">
        <f t="shared" si="101"/>
        <v>0.45873720058912593</v>
      </c>
      <c r="X276" s="7">
        <f t="shared" si="102"/>
        <v>0.21590325236081209</v>
      </c>
      <c r="Y276" s="7">
        <f t="shared" si="103"/>
        <v>0.70157114881743976</v>
      </c>
      <c r="Z276">
        <f t="shared" si="104"/>
        <v>699.36177089754392</v>
      </c>
      <c r="AA276">
        <f>MOD(E276*1440+U276+4*$B$3-60*$B$4,1440)</f>
        <v>779.41843115165864</v>
      </c>
      <c r="AB276">
        <f t="shared" si="105"/>
        <v>14.854607787914659</v>
      </c>
      <c r="AC276">
        <f t="shared" si="88"/>
        <v>51.126430038876009</v>
      </c>
      <c r="AD276">
        <f t="shared" si="106"/>
        <v>38.873569961123991</v>
      </c>
      <c r="AE276">
        <f t="shared" si="107"/>
        <v>1.9982987618876406E-2</v>
      </c>
      <c r="AF276">
        <f t="shared" si="108"/>
        <v>38.893552948742865</v>
      </c>
      <c r="AG276">
        <f t="shared" si="89"/>
        <v>199.18489200086952</v>
      </c>
    </row>
    <row r="277" spans="4:33" x14ac:dyDescent="0.25">
      <c r="D277" s="1">
        <f t="shared" si="109"/>
        <v>44837</v>
      </c>
      <c r="E277" s="7">
        <f t="shared" si="90"/>
        <v>0.5</v>
      </c>
      <c r="F277" s="2">
        <f t="shared" si="91"/>
        <v>2459856</v>
      </c>
      <c r="G277" s="3">
        <f t="shared" si="92"/>
        <v>0.22754277891854893</v>
      </c>
      <c r="H277">
        <f>MOD(280.46646+G277*(36000.76983 + G277*0.0003032),360)</f>
        <v>192.18168602365404</v>
      </c>
      <c r="I277">
        <f>357.52911+G277*(35999.05029 - 0.0001537*G277)</f>
        <v>8548.8530434572676</v>
      </c>
      <c r="J277">
        <f>0.016708634-G277*(0.000042037+0.0000001267*G277)</f>
        <v>1.6699062224219352E-2</v>
      </c>
      <c r="K277">
        <f>SIN(RADIANS(I277))*(1.914602-G277*(0.004817+0.000014*G277))+SIN(RADIANS(2*I277))*(0.019993-0.000101*G277)+SIN(RADIANS(3*I277))*0.000289</f>
        <v>-1.9120340259343589</v>
      </c>
      <c r="L277">
        <f t="shared" si="93"/>
        <v>190.26965199771968</v>
      </c>
      <c r="M277">
        <f t="shared" si="94"/>
        <v>8546.9410094313334</v>
      </c>
      <c r="N277">
        <f t="shared" si="95"/>
        <v>1.000613836421077</v>
      </c>
      <c r="O277">
        <f>L277-0.00569-0.00478*SIN(RADIANS(125.04-1934.136*G277))</f>
        <v>190.26058549072002</v>
      </c>
      <c r="P277">
        <f>23+(26+((21.448-G277*(46.815+G277*(0.00059-G277*0.001813))))/60)/60</f>
        <v>23.436332104337932</v>
      </c>
      <c r="Q277">
        <f>P277+0.00256*COS(RADIANS(125.04-1934.136*G277))</f>
        <v>23.438144150682056</v>
      </c>
      <c r="R277">
        <f t="shared" si="96"/>
        <v>-170.57014731632586</v>
      </c>
      <c r="S277">
        <f t="shared" si="97"/>
        <v>-4.062862805540135</v>
      </c>
      <c r="T277">
        <f t="shared" si="98"/>
        <v>4.3030197943995728E-2</v>
      </c>
      <c r="U277">
        <f t="shared" si="99"/>
        <v>10.958348396309445</v>
      </c>
      <c r="V277">
        <f t="shared" si="100"/>
        <v>87.022105941664435</v>
      </c>
      <c r="W277" s="7">
        <f t="shared" si="101"/>
        <v>0.45851731639145177</v>
      </c>
      <c r="X277" s="7">
        <f t="shared" si="102"/>
        <v>0.21678924433127278</v>
      </c>
      <c r="Y277" s="7">
        <f t="shared" si="103"/>
        <v>0.70024538845163076</v>
      </c>
      <c r="Z277">
        <f t="shared" si="104"/>
        <v>696.17684753331548</v>
      </c>
      <c r="AA277">
        <f>MOD(E277*1440+U277+4*$B$3-60*$B$4,1440)</f>
        <v>779.73506439630944</v>
      </c>
      <c r="AB277">
        <f t="shared" si="105"/>
        <v>14.93376609907736</v>
      </c>
      <c r="AC277">
        <f t="shared" si="88"/>
        <v>51.520838491164795</v>
      </c>
      <c r="AD277">
        <f t="shared" si="106"/>
        <v>38.479161508835205</v>
      </c>
      <c r="AE277">
        <f t="shared" si="107"/>
        <v>2.026587143412727E-2</v>
      </c>
      <c r="AF277">
        <f t="shared" si="108"/>
        <v>38.499427380269331</v>
      </c>
      <c r="AG277">
        <f t="shared" si="89"/>
        <v>199.1695041069041</v>
      </c>
    </row>
    <row r="278" spans="4:33" x14ac:dyDescent="0.25">
      <c r="D278" s="1">
        <f t="shared" si="109"/>
        <v>44838</v>
      </c>
      <c r="E278" s="7">
        <f t="shared" si="90"/>
        <v>0.5</v>
      </c>
      <c r="F278" s="2">
        <f t="shared" si="91"/>
        <v>2459857</v>
      </c>
      <c r="G278" s="3">
        <f t="shared" si="92"/>
        <v>0.22757015742642026</v>
      </c>
      <c r="H278">
        <f>MOD(280.46646+G278*(36000.76983 + G278*0.0003032),360)</f>
        <v>193.16733338759514</v>
      </c>
      <c r="I278">
        <f>357.52911+G278*(35999.05029 - 0.0001537*G278)</f>
        <v>8549.8386437370755</v>
      </c>
      <c r="J278">
        <f>0.016708634-G278*(0.000042037+0.0000001267*G278)</f>
        <v>1.6699061071730296E-2</v>
      </c>
      <c r="K278">
        <f>SIN(RADIANS(I278))*(1.914602-G278*(0.004817+0.000014*G278))+SIN(RADIANS(2*I278))*(0.019993-0.000101*G278)+SIN(RADIANS(3*I278))*0.000289</f>
        <v>-1.9130960134168131</v>
      </c>
      <c r="L278">
        <f t="shared" si="93"/>
        <v>191.25423737417833</v>
      </c>
      <c r="M278">
        <f t="shared" si="94"/>
        <v>8547.9255477236584</v>
      </c>
      <c r="N278">
        <f t="shared" si="95"/>
        <v>1.0003268311303193</v>
      </c>
      <c r="O278">
        <f>L278-0.00569-0.00478*SIN(RADIANS(125.04-1934.136*G278))</f>
        <v>191.2451739956455</v>
      </c>
      <c r="P278">
        <f>23+(26+((21.448-G278*(46.815+G278*(0.00059-G278*0.001813))))/60)/60</f>
        <v>23.436331748303353</v>
      </c>
      <c r="Q278">
        <f>P278+0.00256*COS(RADIANS(125.04-1934.136*G278))</f>
        <v>23.438145465171264</v>
      </c>
      <c r="R278">
        <f t="shared" si="96"/>
        <v>-169.661791325743</v>
      </c>
      <c r="S278">
        <f t="shared" si="97"/>
        <v>-4.4486749577507414</v>
      </c>
      <c r="T278">
        <f t="shared" si="98"/>
        <v>4.3030202907837836E-2</v>
      </c>
      <c r="U278">
        <f t="shared" si="99"/>
        <v>11.269554541106775</v>
      </c>
      <c r="V278">
        <f t="shared" si="100"/>
        <v>86.624338976381267</v>
      </c>
      <c r="W278" s="7">
        <f t="shared" si="101"/>
        <v>0.45830120101312033</v>
      </c>
      <c r="X278" s="7">
        <f t="shared" si="102"/>
        <v>0.217678037189839</v>
      </c>
      <c r="Y278" s="7">
        <f t="shared" si="103"/>
        <v>0.69892436483640163</v>
      </c>
      <c r="Z278">
        <f t="shared" si="104"/>
        <v>692.99471181105014</v>
      </c>
      <c r="AA278">
        <f>MOD(E278*1440+U278+4*$B$3-60*$B$4,1440)</f>
        <v>780.04627054110676</v>
      </c>
      <c r="AB278">
        <f t="shared" si="105"/>
        <v>15.011567635276691</v>
      </c>
      <c r="AC278">
        <f t="shared" si="88"/>
        <v>51.914154807313032</v>
      </c>
      <c r="AD278">
        <f t="shared" si="106"/>
        <v>38.085845192686968</v>
      </c>
      <c r="AE278">
        <f t="shared" si="107"/>
        <v>2.0552847672316653E-2</v>
      </c>
      <c r="AF278">
        <f t="shared" si="108"/>
        <v>38.106398040359281</v>
      </c>
      <c r="AG278">
        <f t="shared" si="89"/>
        <v>199.15274725041161</v>
      </c>
    </row>
    <row r="279" spans="4:33" x14ac:dyDescent="0.25">
      <c r="D279" s="1">
        <f t="shared" si="109"/>
        <v>44839</v>
      </c>
      <c r="E279" s="7">
        <f t="shared" si="90"/>
        <v>0.5</v>
      </c>
      <c r="F279" s="2">
        <f t="shared" si="91"/>
        <v>2459858</v>
      </c>
      <c r="G279" s="3">
        <f t="shared" si="92"/>
        <v>0.22759753593429158</v>
      </c>
      <c r="H279">
        <f>MOD(280.46646+G279*(36000.76983 + G279*0.0003032),360)</f>
        <v>194.15298075153805</v>
      </c>
      <c r="I279">
        <f>357.52911+G279*(35999.05029 - 0.0001537*G279)</f>
        <v>8550.8242440168851</v>
      </c>
      <c r="J279">
        <f>0.016708634-G279*(0.000042037+0.0000001267*G279)</f>
        <v>1.669905991924105E-2</v>
      </c>
      <c r="K279">
        <f>SIN(RADIANS(I279))*(1.914602-G279*(0.004817+0.000014*G279))+SIN(RADIANS(2*I279))*(0.019993-0.000101*G279)+SIN(RADIANS(3*I279))*0.000289</f>
        <v>-1.9135926984604825</v>
      </c>
      <c r="L279">
        <f t="shared" si="93"/>
        <v>192.23938805307756</v>
      </c>
      <c r="M279">
        <f t="shared" si="94"/>
        <v>8548.9106513184252</v>
      </c>
      <c r="N279">
        <f t="shared" si="95"/>
        <v>1.0000396471435731</v>
      </c>
      <c r="O279">
        <f>L279-0.00569-0.00478*SIN(RADIANS(125.04-1934.136*G279))</f>
        <v>192.23032780589304</v>
      </c>
      <c r="P279">
        <f>23+(26+((21.448-G279*(46.815+G279*(0.00059-G279*0.001813))))/60)/60</f>
        <v>23.436331392268773</v>
      </c>
      <c r="Q279">
        <f>P279+0.00256*COS(RADIANS(125.04-1934.136*G279))</f>
        <v>23.438146778111232</v>
      </c>
      <c r="R279">
        <f t="shared" si="96"/>
        <v>-168.75196213820217</v>
      </c>
      <c r="S279">
        <f t="shared" si="97"/>
        <v>-4.8335928884796546</v>
      </c>
      <c r="T279">
        <f t="shared" si="98"/>
        <v>4.3030207865829964E-2</v>
      </c>
      <c r="U279">
        <f t="shared" si="99"/>
        <v>11.574991088945342</v>
      </c>
      <c r="V279">
        <f t="shared" si="100"/>
        <v>86.226970006975506</v>
      </c>
      <c r="W279" s="7">
        <f t="shared" si="101"/>
        <v>0.45808909229934353</v>
      </c>
      <c r="X279" s="7">
        <f t="shared" si="102"/>
        <v>0.218569731168856</v>
      </c>
      <c r="Y279" s="7">
        <f t="shared" si="103"/>
        <v>0.69760845342983102</v>
      </c>
      <c r="Z279">
        <f t="shared" si="104"/>
        <v>689.81576005580405</v>
      </c>
      <c r="AA279">
        <f>MOD(E279*1440+U279+4*$B$3-60*$B$4,1440)</f>
        <v>780.35170708894532</v>
      </c>
      <c r="AB279">
        <f t="shared" si="105"/>
        <v>15.087926772236329</v>
      </c>
      <c r="AC279">
        <f t="shared" si="88"/>
        <v>52.306262320877259</v>
      </c>
      <c r="AD279">
        <f t="shared" si="106"/>
        <v>37.693737679122741</v>
      </c>
      <c r="AE279">
        <f t="shared" si="107"/>
        <v>2.0843941986995882E-2</v>
      </c>
      <c r="AF279">
        <f t="shared" si="108"/>
        <v>37.714581621109737</v>
      </c>
      <c r="AG279">
        <f t="shared" si="89"/>
        <v>199.134559190847</v>
      </c>
    </row>
    <row r="280" spans="4:33" x14ac:dyDescent="0.25">
      <c r="D280" s="1">
        <f t="shared" si="109"/>
        <v>44840</v>
      </c>
      <c r="E280" s="7">
        <f t="shared" si="90"/>
        <v>0.5</v>
      </c>
      <c r="F280" s="2">
        <f t="shared" si="91"/>
        <v>2459859</v>
      </c>
      <c r="G280" s="3">
        <f t="shared" si="92"/>
        <v>0.2276249144421629</v>
      </c>
      <c r="H280">
        <f>MOD(280.46646+G280*(36000.76983 + G280*0.0003032),360)</f>
        <v>195.13862811548097</v>
      </c>
      <c r="I280">
        <f>357.52911+G280*(35999.05029 - 0.0001537*G280)</f>
        <v>8551.8098442966948</v>
      </c>
      <c r="J280">
        <f>0.016708634-G280*(0.000042037+0.0000001267*G280)</f>
        <v>1.6699058766751613E-2</v>
      </c>
      <c r="K280">
        <f>SIN(RADIANS(I280))*(1.914602-G280*(0.004817+0.000014*G280))+SIN(RADIANS(2*I280))*(0.019993-0.000101*G280)+SIN(RADIANS(3*I280))*0.000289</f>
        <v>-1.9135233238001177</v>
      </c>
      <c r="L280">
        <f t="shared" si="93"/>
        <v>193.22510479168085</v>
      </c>
      <c r="M280">
        <f t="shared" si="94"/>
        <v>8549.8963209728954</v>
      </c>
      <c r="N280">
        <f t="shared" si="95"/>
        <v>0.99975236927441247</v>
      </c>
      <c r="O280">
        <f>L280-0.00569-0.00478*SIN(RADIANS(125.04-1934.136*G280))</f>
        <v>193.21604767872341</v>
      </c>
      <c r="P280">
        <f>23+(26+((21.448-G280*(46.815+G280*(0.00059-G280*0.001813))))/60)/60</f>
        <v>23.436331036234193</v>
      </c>
      <c r="Q280">
        <f>P280+0.00256*COS(RADIANS(125.04-1934.136*G280))</f>
        <v>23.438148089500537</v>
      </c>
      <c r="R280">
        <f t="shared" si="96"/>
        <v>-167.84057660517857</v>
      </c>
      <c r="S280">
        <f t="shared" si="97"/>
        <v>-5.2175165532315591</v>
      </c>
      <c r="T280">
        <f t="shared" si="98"/>
        <v>4.3030212817966686E-2</v>
      </c>
      <c r="U280">
        <f t="shared" si="99"/>
        <v>11.874316439959113</v>
      </c>
      <c r="V280">
        <f t="shared" si="100"/>
        <v>85.830050064605018</v>
      </c>
      <c r="W280" s="7">
        <f t="shared" si="101"/>
        <v>0.45788122747225063</v>
      </c>
      <c r="X280" s="7">
        <f t="shared" si="102"/>
        <v>0.21946442173723671</v>
      </c>
      <c r="Y280" s="7">
        <f t="shared" si="103"/>
        <v>0.69629803320726458</v>
      </c>
      <c r="Z280">
        <f t="shared" si="104"/>
        <v>686.64040051684015</v>
      </c>
      <c r="AA280">
        <f>MOD(E280*1440+U280+4*$B$3-60*$B$4,1440)</f>
        <v>780.65103243995907</v>
      </c>
      <c r="AB280">
        <f t="shared" si="105"/>
        <v>15.162758109989767</v>
      </c>
      <c r="AC280">
        <f t="shared" si="88"/>
        <v>52.697044034554175</v>
      </c>
      <c r="AD280">
        <f t="shared" si="106"/>
        <v>37.302955965445825</v>
      </c>
      <c r="AE280">
        <f t="shared" si="107"/>
        <v>2.1139177397194262E-2</v>
      </c>
      <c r="AF280">
        <f t="shared" si="108"/>
        <v>37.324095142843021</v>
      </c>
      <c r="AG280">
        <f t="shared" si="89"/>
        <v>199.11487961801046</v>
      </c>
    </row>
    <row r="281" spans="4:33" x14ac:dyDescent="0.25">
      <c r="D281" s="1">
        <f t="shared" si="109"/>
        <v>44841</v>
      </c>
      <c r="E281" s="7">
        <f t="shared" si="90"/>
        <v>0.5</v>
      </c>
      <c r="F281" s="2">
        <f t="shared" si="91"/>
        <v>2459860</v>
      </c>
      <c r="G281" s="3">
        <f t="shared" si="92"/>
        <v>0.22765229295003422</v>
      </c>
      <c r="H281">
        <f>MOD(280.46646+G281*(36000.76983 + G281*0.0003032),360)</f>
        <v>196.12427547942389</v>
      </c>
      <c r="I281">
        <f>357.52911+G281*(35999.05029 - 0.0001537*G281)</f>
        <v>8552.7954445765045</v>
      </c>
      <c r="J281">
        <f>0.016708634-G281*(0.000042037+0.0000001267*G281)</f>
        <v>1.6699057614261985E-2</v>
      </c>
      <c r="K281">
        <f>SIN(RADIANS(I281))*(1.914602-G281*(0.004817+0.000014*G281))+SIN(RADIANS(2*I281))*(0.019993-0.000101*G281)+SIN(RADIANS(3*I281))*0.000289</f>
        <v>-1.9128872984522545</v>
      </c>
      <c r="L281">
        <f t="shared" si="93"/>
        <v>194.21138818097162</v>
      </c>
      <c r="M281">
        <f t="shared" si="94"/>
        <v>8550.8825572780515</v>
      </c>
      <c r="N281">
        <f t="shared" si="95"/>
        <v>0.99946508251049349</v>
      </c>
      <c r="O281">
        <f>L281-0.00569-0.00478*SIN(RADIANS(125.04-1934.136*G281))</f>
        <v>194.20233420511741</v>
      </c>
      <c r="P281">
        <f>23+(26+((21.448-G281*(46.815+G281*(0.00059-G281*0.001813))))/60)/60</f>
        <v>23.436330680199614</v>
      </c>
      <c r="Q281">
        <f>P281+0.00256*COS(RADIANS(125.04-1934.136*G281))</f>
        <v>23.438149399337757</v>
      </c>
      <c r="R281">
        <f t="shared" si="96"/>
        <v>-166.92755213349423</v>
      </c>
      <c r="S281">
        <f t="shared" si="97"/>
        <v>-5.6003453677845831</v>
      </c>
      <c r="T281">
        <f t="shared" si="98"/>
        <v>4.3030217764242658E-2</v>
      </c>
      <c r="U281">
        <f t="shared" si="99"/>
        <v>12.167190184519907</v>
      </c>
      <c r="V281">
        <f t="shared" si="100"/>
        <v>85.433631790133546</v>
      </c>
      <c r="W281" s="7">
        <f t="shared" si="101"/>
        <v>0.45767784292741676</v>
      </c>
      <c r="X281" s="7">
        <f t="shared" si="102"/>
        <v>0.22036219906593471</v>
      </c>
      <c r="Y281" s="7">
        <f t="shared" si="103"/>
        <v>0.69499348678889883</v>
      </c>
      <c r="Z281">
        <f t="shared" si="104"/>
        <v>683.46905432106837</v>
      </c>
      <c r="AA281">
        <f>MOD(E281*1440+U281+4*$B$3-60*$B$4,1440)</f>
        <v>780.94390618451985</v>
      </c>
      <c r="AB281">
        <f t="shared" si="105"/>
        <v>15.235976546129962</v>
      </c>
      <c r="AC281">
        <f t="shared" si="88"/>
        <v>53.086382639904897</v>
      </c>
      <c r="AD281">
        <f t="shared" si="106"/>
        <v>36.913617360095103</v>
      </c>
      <c r="AE281">
        <f t="shared" si="107"/>
        <v>2.1438574000433759E-2</v>
      </c>
      <c r="AF281">
        <f t="shared" si="108"/>
        <v>36.935055934095537</v>
      </c>
      <c r="AG281">
        <f t="shared" si="89"/>
        <v>199.09365018505866</v>
      </c>
    </row>
    <row r="282" spans="4:33" x14ac:dyDescent="0.25">
      <c r="D282" s="1">
        <f t="shared" si="109"/>
        <v>44842</v>
      </c>
      <c r="E282" s="7">
        <f t="shared" si="90"/>
        <v>0.5</v>
      </c>
      <c r="F282" s="2">
        <f t="shared" si="91"/>
        <v>2459861</v>
      </c>
      <c r="G282" s="3">
        <f t="shared" si="92"/>
        <v>0.22767967145790555</v>
      </c>
      <c r="H282">
        <f>MOD(280.46646+G282*(36000.76983 + G282*0.0003032),360)</f>
        <v>197.10992284336862</v>
      </c>
      <c r="I282">
        <f>357.52911+G282*(35999.05029 - 0.0001537*G282)</f>
        <v>8553.7810448563123</v>
      </c>
      <c r="J282">
        <f>0.016708634-G282*(0.000042037+0.0000001267*G282)</f>
        <v>1.6699056461772169E-2</v>
      </c>
      <c r="K282">
        <f>SIN(RADIANS(I282))*(1.914602-G282*(0.004817+0.000014*G282))+SIN(RADIANS(2*I282))*(0.019993-0.000101*G282)+SIN(RADIANS(3*I282))*0.000289</f>
        <v>-1.9116841986174848</v>
      </c>
      <c r="L282">
        <f t="shared" si="93"/>
        <v>195.19823864475114</v>
      </c>
      <c r="M282">
        <f t="shared" si="94"/>
        <v>8551.8693606576944</v>
      </c>
      <c r="N282">
        <f t="shared" si="95"/>
        <v>0.99917787198874686</v>
      </c>
      <c r="O282">
        <f>L282-0.00569-0.00478*SIN(RADIANS(125.04-1934.136*G282))</f>
        <v>195.18918780887356</v>
      </c>
      <c r="P282">
        <f>23+(26+((21.448-G282*(46.815+G282*(0.00059-G282*0.001813))))/60)/60</f>
        <v>23.436330324165038</v>
      </c>
      <c r="Q282">
        <f>P282+0.00256*COS(RADIANS(125.04-1934.136*G282))</f>
        <v>23.438150707621471</v>
      </c>
      <c r="R282">
        <f t="shared" si="96"/>
        <v>-166.0128067505992</v>
      </c>
      <c r="S282">
        <f t="shared" si="97"/>
        <v>-5.9819782003009809</v>
      </c>
      <c r="T282">
        <f t="shared" si="98"/>
        <v>4.3030222704652503E-2</v>
      </c>
      <c r="U282">
        <f t="shared" si="99"/>
        <v>12.453273412501334</v>
      </c>
      <c r="V282">
        <f t="shared" si="100"/>
        <v>85.037769553693821</v>
      </c>
      <c r="W282" s="7">
        <f t="shared" si="101"/>
        <v>0.45747917401909632</v>
      </c>
      <c r="X282" s="7">
        <f t="shared" si="102"/>
        <v>0.22126314748105796</v>
      </c>
      <c r="Y282" s="7">
        <f t="shared" si="103"/>
        <v>0.69369520055713474</v>
      </c>
      <c r="Z282">
        <f t="shared" si="104"/>
        <v>680.30215642955056</v>
      </c>
      <c r="AA282">
        <f>MOD(E282*1440+U282+4*$B$3-60*$B$4,1440)</f>
        <v>781.22998941250125</v>
      </c>
      <c r="AB282">
        <f t="shared" si="105"/>
        <v>15.307497353125314</v>
      </c>
      <c r="AC282">
        <f t="shared" si="88"/>
        <v>53.474160539096971</v>
      </c>
      <c r="AD282">
        <f t="shared" si="106"/>
        <v>36.525839460903029</v>
      </c>
      <c r="AE282">
        <f t="shared" si="107"/>
        <v>2.1742148669023242E-2</v>
      </c>
      <c r="AF282">
        <f t="shared" si="108"/>
        <v>36.547581609572049</v>
      </c>
      <c r="AG282">
        <f t="shared" si="89"/>
        <v>199.07081454349304</v>
      </c>
    </row>
    <row r="283" spans="4:33" x14ac:dyDescent="0.25">
      <c r="D283" s="1">
        <f t="shared" si="109"/>
        <v>44843</v>
      </c>
      <c r="E283" s="7">
        <f t="shared" si="90"/>
        <v>0.5</v>
      </c>
      <c r="F283" s="2">
        <f t="shared" si="91"/>
        <v>2459862</v>
      </c>
      <c r="G283" s="3">
        <f t="shared" si="92"/>
        <v>0.22770704996577687</v>
      </c>
      <c r="H283">
        <f>MOD(280.46646+G283*(36000.76983 + G283*0.0003032),360)</f>
        <v>198.09557020731336</v>
      </c>
      <c r="I283">
        <f>357.52911+G283*(35999.05029 - 0.0001537*G283)</f>
        <v>8554.766645136122</v>
      </c>
      <c r="J283">
        <f>0.016708634-G283*(0.000042037+0.0000001267*G283)</f>
        <v>1.6699055309282163E-2</v>
      </c>
      <c r="K283">
        <f>SIN(RADIANS(I283))*(1.914602-G283*(0.004817+0.000014*G283))+SIN(RADIANS(2*I283))*(0.019993-0.000101*G283)+SIN(RADIANS(3*I283))*0.000289</f>
        <v>-1.9099137685365053</v>
      </c>
      <c r="L283">
        <f t="shared" si="93"/>
        <v>196.18565643877685</v>
      </c>
      <c r="M283">
        <f t="shared" si="94"/>
        <v>8552.8567313675849</v>
      </c>
      <c r="N283">
        <f t="shared" si="95"/>
        <v>0.99889082297035314</v>
      </c>
      <c r="O283">
        <f>L283-0.00569-0.00478*SIN(RADIANS(125.04-1934.136*G283))</f>
        <v>196.17660874574668</v>
      </c>
      <c r="P283">
        <f>23+(26+((21.448-G283*(46.815+G283*(0.00059-G283*0.001813))))/60)/60</f>
        <v>23.436329968130458</v>
      </c>
      <c r="Q283">
        <f>P283+0.00256*COS(RADIANS(125.04-1934.136*G283))</f>
        <v>23.438152014350248</v>
      </c>
      <c r="R283">
        <f t="shared" si="96"/>
        <v>-165.09625917172045</v>
      </c>
      <c r="S283">
        <f t="shared" si="97"/>
        <v>-6.3623133645506984</v>
      </c>
      <c r="T283">
        <f t="shared" si="98"/>
        <v>4.3030227639190829E-2</v>
      </c>
      <c r="U283">
        <f t="shared" si="99"/>
        <v>12.732229038957085</v>
      </c>
      <c r="V283">
        <f t="shared" si="100"/>
        <v>84.642519574538483</v>
      </c>
      <c r="W283" s="7">
        <f t="shared" si="101"/>
        <v>0.45728545483405764</v>
      </c>
      <c r="X283" s="7">
        <f t="shared" si="102"/>
        <v>0.22216734490478407</v>
      </c>
      <c r="Y283" s="7">
        <f t="shared" si="103"/>
        <v>0.6924035647633312</v>
      </c>
      <c r="Z283">
        <f t="shared" si="104"/>
        <v>677.14015659630786</v>
      </c>
      <c r="AA283">
        <f>MOD(E283*1440+U283+4*$B$3-60*$B$4,1440)</f>
        <v>781.50894503895699</v>
      </c>
      <c r="AB283">
        <f t="shared" si="105"/>
        <v>15.377236259739249</v>
      </c>
      <c r="AC283">
        <f t="shared" si="88"/>
        <v>53.860259868689113</v>
      </c>
      <c r="AD283">
        <f t="shared" si="106"/>
        <v>36.139740131310887</v>
      </c>
      <c r="AE283">
        <f t="shared" si="107"/>
        <v>2.2049914729134978E-2</v>
      </c>
      <c r="AF283">
        <f t="shared" si="108"/>
        <v>36.161790046040025</v>
      </c>
      <c r="AG283">
        <f t="shared" si="89"/>
        <v>199.04631838006512</v>
      </c>
    </row>
    <row r="284" spans="4:33" x14ac:dyDescent="0.25">
      <c r="D284" s="1">
        <f t="shared" si="109"/>
        <v>44844</v>
      </c>
      <c r="E284" s="7">
        <f t="shared" si="90"/>
        <v>0.5</v>
      </c>
      <c r="F284" s="2">
        <f t="shared" si="91"/>
        <v>2459863</v>
      </c>
      <c r="G284" s="3">
        <f t="shared" si="92"/>
        <v>0.22773442847364819</v>
      </c>
      <c r="H284">
        <f>MOD(280.46646+G284*(36000.76983 + G284*0.0003032),360)</f>
        <v>199.08121757125809</v>
      </c>
      <c r="I284">
        <f>357.52911+G284*(35999.05029 - 0.0001537*G284)</f>
        <v>8555.7522454159298</v>
      </c>
      <c r="J284">
        <f>0.016708634-G284*(0.000042037+0.0000001267*G284)</f>
        <v>1.6699054156791966E-2</v>
      </c>
      <c r="K284">
        <f>SIN(RADIANS(I284))*(1.914602-G284*(0.004817+0.000014*G284))+SIN(RADIANS(2*I284))*(0.019993-0.000101*G284)+SIN(RADIANS(3*I284))*0.000289</f>
        <v>-1.9075759212988619</v>
      </c>
      <c r="L284">
        <f t="shared" si="93"/>
        <v>197.17364164995922</v>
      </c>
      <c r="M284">
        <f t="shared" si="94"/>
        <v>8553.8446694946306</v>
      </c>
      <c r="N284">
        <f t="shared" si="95"/>
        <v>0.99860402081550614</v>
      </c>
      <c r="O284">
        <f>L284-0.00569-0.00478*SIN(RADIANS(125.04-1934.136*G284))</f>
        <v>197.16459710264451</v>
      </c>
      <c r="P284">
        <f>23+(26+((21.448-G284*(46.815+G284*(0.00059-G284*0.001813))))/60)/60</f>
        <v>23.436329612095879</v>
      </c>
      <c r="Q284">
        <f>P284+0.00256*COS(RADIANS(125.04-1934.136*G284))</f>
        <v>23.438153319522677</v>
      </c>
      <c r="R284">
        <f t="shared" si="96"/>
        <v>-164.17782886893968</v>
      </c>
      <c r="S284">
        <f t="shared" si="97"/>
        <v>-6.7412486143387671</v>
      </c>
      <c r="T284">
        <f t="shared" si="98"/>
        <v>4.3030232567852295E-2</v>
      </c>
      <c r="U284">
        <f t="shared" si="99"/>
        <v>13.003722146269874</v>
      </c>
      <c r="V284">
        <f t="shared" si="100"/>
        <v>84.247940041060787</v>
      </c>
      <c r="W284" s="7">
        <f t="shared" si="101"/>
        <v>0.45709691795397928</v>
      </c>
      <c r="X284" s="7">
        <f t="shared" si="102"/>
        <v>0.22307486228436599</v>
      </c>
      <c r="Y284" s="7">
        <f t="shared" si="103"/>
        <v>0.69111897362359254</v>
      </c>
      <c r="Z284">
        <f t="shared" si="104"/>
        <v>673.98352032848629</v>
      </c>
      <c r="AA284">
        <f>MOD(E284*1440+U284+4*$B$3-60*$B$4,1440)</f>
        <v>781.78043814626983</v>
      </c>
      <c r="AB284">
        <f t="shared" si="105"/>
        <v>15.445109536567458</v>
      </c>
      <c r="AC284">
        <f t="shared" si="88"/>
        <v>54.244562525480809</v>
      </c>
      <c r="AD284">
        <f t="shared" si="106"/>
        <v>35.755437474519191</v>
      </c>
      <c r="AE284">
        <f t="shared" si="107"/>
        <v>2.2361881622208639E-2</v>
      </c>
      <c r="AF284">
        <f t="shared" si="108"/>
        <v>35.777799356141401</v>
      </c>
      <c r="AG284">
        <f t="shared" si="89"/>
        <v>199.02010945550683</v>
      </c>
    </row>
    <row r="285" spans="4:33" x14ac:dyDescent="0.25">
      <c r="D285" s="1">
        <f t="shared" si="109"/>
        <v>44845</v>
      </c>
      <c r="E285" s="7">
        <f t="shared" si="90"/>
        <v>0.5</v>
      </c>
      <c r="F285" s="2">
        <f t="shared" si="91"/>
        <v>2459864</v>
      </c>
      <c r="G285" s="3">
        <f t="shared" si="92"/>
        <v>0.22776180698151952</v>
      </c>
      <c r="H285">
        <f>MOD(280.46646+G285*(36000.76983 + G285*0.0003032),360)</f>
        <v>200.06686493520465</v>
      </c>
      <c r="I285">
        <f>357.52911+G285*(35999.05029 - 0.0001537*G285)</f>
        <v>8556.7378456957376</v>
      </c>
      <c r="J285">
        <f>0.016708634-G285*(0.000042037+0.0000001267*G285)</f>
        <v>1.6699053004301578E-2</v>
      </c>
      <c r="K285">
        <f>SIN(RADIANS(I285))*(1.914602-G285*(0.004817+0.000014*G285))+SIN(RADIANS(2*I285))*(0.019993-0.000101*G285)+SIN(RADIANS(3*I285))*0.000289</f>
        <v>-1.904670739603149</v>
      </c>
      <c r="L285">
        <f t="shared" si="93"/>
        <v>198.1621941956015</v>
      </c>
      <c r="M285">
        <f t="shared" si="94"/>
        <v>8554.8331749561348</v>
      </c>
      <c r="N285">
        <f t="shared" si="95"/>
        <v>0.99831755095797081</v>
      </c>
      <c r="O285">
        <f>L285-0.00569-0.00478*SIN(RADIANS(125.04-1934.136*G285))</f>
        <v>198.15315279686763</v>
      </c>
      <c r="P285">
        <f>23+(26+((21.448-G285*(46.815+G285*(0.00059-G285*0.001813))))/60)/60</f>
        <v>23.436329256061303</v>
      </c>
      <c r="Q285">
        <f>P285+0.00256*COS(RADIANS(125.04-1934.136*G285))</f>
        <v>23.438154623137336</v>
      </c>
      <c r="R285">
        <f t="shared" si="96"/>
        <v>-163.25743614228546</v>
      </c>
      <c r="S285">
        <f t="shared" si="97"/>
        <v>-7.1186811392165783</v>
      </c>
      <c r="T285">
        <f t="shared" si="98"/>
        <v>4.3030237490631534E-2</v>
      </c>
      <c r="U285">
        <f t="shared" si="99"/>
        <v>13.267420342717749</v>
      </c>
      <c r="V285">
        <f t="shared" si="100"/>
        <v>83.854091230860831</v>
      </c>
      <c r="W285" s="7">
        <f t="shared" si="101"/>
        <v>0.45691379420644601</v>
      </c>
      <c r="X285" s="7">
        <f t="shared" si="102"/>
        <v>0.2239857630096104</v>
      </c>
      <c r="Y285" s="7">
        <f t="shared" si="103"/>
        <v>0.68984182540328165</v>
      </c>
      <c r="Z285">
        <f t="shared" si="104"/>
        <v>670.83272984688665</v>
      </c>
      <c r="AA285">
        <f>MOD(E285*1440+U285+4*$B$3-60*$B$4,1440)</f>
        <v>782.04413634271771</v>
      </c>
      <c r="AB285">
        <f t="shared" si="105"/>
        <v>15.511034085679427</v>
      </c>
      <c r="AC285">
        <f t="shared" si="88"/>
        <v>54.62695019442878</v>
      </c>
      <c r="AD285">
        <f t="shared" si="106"/>
        <v>35.37304980557122</v>
      </c>
      <c r="AE285">
        <f t="shared" si="107"/>
        <v>2.2678054548266616E-2</v>
      </c>
      <c r="AF285">
        <f t="shared" si="108"/>
        <v>35.395727860119486</v>
      </c>
      <c r="AG285">
        <f t="shared" si="89"/>
        <v>198.99213764497131</v>
      </c>
    </row>
    <row r="286" spans="4:33" x14ac:dyDescent="0.25">
      <c r="D286" s="1">
        <f t="shared" si="109"/>
        <v>44846</v>
      </c>
      <c r="E286" s="7">
        <f t="shared" si="90"/>
        <v>0.5</v>
      </c>
      <c r="F286" s="2">
        <f t="shared" si="91"/>
        <v>2459865</v>
      </c>
      <c r="G286" s="3">
        <f t="shared" si="92"/>
        <v>0.22778918548939084</v>
      </c>
      <c r="H286">
        <f>MOD(280.46646+G286*(36000.76983 + G286*0.0003032),360)</f>
        <v>201.05251229914938</v>
      </c>
      <c r="I286">
        <f>357.52911+G286*(35999.05029 - 0.0001537*G286)</f>
        <v>8557.7234459755473</v>
      </c>
      <c r="J286">
        <f>0.016708634-G286*(0.000042037+0.0000001267*G286)</f>
        <v>1.6699051851811003E-2</v>
      </c>
      <c r="K286">
        <f>SIN(RADIANS(I286))*(1.914602-G286*(0.004817+0.000014*G286))+SIN(RADIANS(2*I286))*(0.019993-0.000101*G286)+SIN(RADIANS(3*I286))*0.000289</f>
        <v>-1.9011984764676655</v>
      </c>
      <c r="L286">
        <f t="shared" si="93"/>
        <v>199.15131382268171</v>
      </c>
      <c r="M286">
        <f t="shared" si="94"/>
        <v>8555.8222474990798</v>
      </c>
      <c r="N286">
        <f t="shared" si="95"/>
        <v>0.99803149887944398</v>
      </c>
      <c r="O286">
        <f>L286-0.00569-0.00478*SIN(RADIANS(125.04-1934.136*G286))</f>
        <v>199.14227557539138</v>
      </c>
      <c r="P286">
        <f>23+(26+((21.448-G286*(46.815+G286*(0.00059-G286*0.001813))))/60)/60</f>
        <v>23.436328900026723</v>
      </c>
      <c r="Q286">
        <f>P286+0.00256*COS(RADIANS(125.04-1934.136*G286))</f>
        <v>23.438155925192806</v>
      </c>
      <c r="R286">
        <f t="shared" si="96"/>
        <v>-162.33500219290519</v>
      </c>
      <c r="S286">
        <f t="shared" si="97"/>
        <v>-7.4945075615641619</v>
      </c>
      <c r="T286">
        <f t="shared" si="98"/>
        <v>4.3030242407523178E-2</v>
      </c>
      <c r="U286">
        <f t="shared" si="99"/>
        <v>13.522994137308753</v>
      </c>
      <c r="V286">
        <f t="shared" si="100"/>
        <v>83.46103563070703</v>
      </c>
      <c r="W286" s="7">
        <f t="shared" si="101"/>
        <v>0.45673631240464674</v>
      </c>
      <c r="X286" s="7">
        <f t="shared" si="102"/>
        <v>0.22490010231934943</v>
      </c>
      <c r="Y286" s="7">
        <f t="shared" si="103"/>
        <v>0.68857252248994405</v>
      </c>
      <c r="Z286">
        <f t="shared" si="104"/>
        <v>667.68828504565624</v>
      </c>
      <c r="AA286">
        <f>MOD(E286*1440+U286+4*$B$3-60*$B$4,1440)</f>
        <v>782.29971013730869</v>
      </c>
      <c r="AB286">
        <f t="shared" si="105"/>
        <v>15.574927534327173</v>
      </c>
      <c r="AC286">
        <f t="shared" si="88"/>
        <v>55.00730437863011</v>
      </c>
      <c r="AD286">
        <f t="shared" si="106"/>
        <v>34.99269562136989</v>
      </c>
      <c r="AE286">
        <f t="shared" si="107"/>
        <v>2.2998434090786404E-2</v>
      </c>
      <c r="AF286">
        <f t="shared" si="108"/>
        <v>35.015694055460678</v>
      </c>
      <c r="AG286">
        <f t="shared" si="89"/>
        <v>198.96235498004586</v>
      </c>
    </row>
    <row r="287" spans="4:33" x14ac:dyDescent="0.25">
      <c r="D287" s="1">
        <f t="shared" si="109"/>
        <v>44847</v>
      </c>
      <c r="E287" s="7">
        <f t="shared" si="90"/>
        <v>0.5</v>
      </c>
      <c r="F287" s="2">
        <f t="shared" si="91"/>
        <v>2459866</v>
      </c>
      <c r="G287" s="3">
        <f t="shared" si="92"/>
        <v>0.22781656399726216</v>
      </c>
      <c r="H287">
        <f>MOD(280.46646+G287*(36000.76983 + G287*0.0003032),360)</f>
        <v>202.03815966309594</v>
      </c>
      <c r="I287">
        <f>357.52911+G287*(35999.05029 - 0.0001537*G287)</f>
        <v>8558.7090462553533</v>
      </c>
      <c r="J287">
        <f>0.016708634-G287*(0.000042037+0.0000001267*G287)</f>
        <v>1.6699050699320237E-2</v>
      </c>
      <c r="K287">
        <f>SIN(RADIANS(I287))*(1.914602-G287*(0.004817+0.000014*G287))+SIN(RADIANS(2*I287))*(0.019993-0.000101*G287)+SIN(RADIANS(3*I287))*0.000289</f>
        <v>-1.8971595558903531</v>
      </c>
      <c r="L287">
        <f t="shared" si="93"/>
        <v>200.1410001072056</v>
      </c>
      <c r="M287">
        <f t="shared" si="94"/>
        <v>8556.8118866994628</v>
      </c>
      <c r="N287">
        <f t="shared" si="95"/>
        <v>0.99774595008372957</v>
      </c>
      <c r="O287">
        <f>L287-0.00569-0.00478*SIN(RADIANS(125.04-1934.136*G287))</f>
        <v>200.13196501421879</v>
      </c>
      <c r="P287">
        <f>23+(26+((21.448-G287*(46.815+G287*(0.00059-G287*0.001813))))/60)/60</f>
        <v>23.436328543992147</v>
      </c>
      <c r="Q287">
        <f>P287+0.00256*COS(RADIANS(125.04-1934.136*G287))</f>
        <v>23.438157225687675</v>
      </c>
      <c r="R287">
        <f t="shared" si="96"/>
        <v>-161.41044919834957</v>
      </c>
      <c r="S287">
        <f t="shared" si="97"/>
        <v>-7.8686239351434679</v>
      </c>
      <c r="T287">
        <f t="shared" si="98"/>
        <v>4.3030247318521904E-2</v>
      </c>
      <c r="U287">
        <f t="shared" si="99"/>
        <v>13.77011733063992</v>
      </c>
      <c r="V287">
        <f t="shared" si="100"/>
        <v>83.068838056208961</v>
      </c>
      <c r="W287" s="7">
        <f t="shared" si="101"/>
        <v>0.45656469907594455</v>
      </c>
      <c r="X287" s="7">
        <f t="shared" si="102"/>
        <v>0.22581792669758632</v>
      </c>
      <c r="Y287" s="7">
        <f t="shared" si="103"/>
        <v>0.68731147145430271</v>
      </c>
      <c r="Z287">
        <f t="shared" si="104"/>
        <v>664.55070444967168</v>
      </c>
      <c r="AA287">
        <f>MOD(E287*1440+U287+4*$B$3-60*$B$4,1440)</f>
        <v>782.54683333063986</v>
      </c>
      <c r="AB287">
        <f t="shared" si="105"/>
        <v>15.636708332659964</v>
      </c>
      <c r="AC287">
        <f t="shared" si="88"/>
        <v>55.385506431375511</v>
      </c>
      <c r="AD287">
        <f t="shared" si="106"/>
        <v>34.614493568624489</v>
      </c>
      <c r="AE287">
        <f t="shared" si="107"/>
        <v>2.3323015822854572E-2</v>
      </c>
      <c r="AF287">
        <f t="shared" si="108"/>
        <v>34.637816584447343</v>
      </c>
      <c r="AG287">
        <f t="shared" si="89"/>
        <v>198.93071569217409</v>
      </c>
    </row>
    <row r="288" spans="4:33" x14ac:dyDescent="0.25">
      <c r="D288" s="1">
        <f t="shared" si="109"/>
        <v>44848</v>
      </c>
      <c r="E288" s="7">
        <f t="shared" si="90"/>
        <v>0.5</v>
      </c>
      <c r="F288" s="2">
        <f t="shared" si="91"/>
        <v>2459867</v>
      </c>
      <c r="G288" s="3">
        <f t="shared" si="92"/>
        <v>0.22784394250513346</v>
      </c>
      <c r="H288">
        <f>MOD(280.46646+G288*(36000.76983 + G288*0.0003032),360)</f>
        <v>203.02380702704249</v>
      </c>
      <c r="I288">
        <f>357.52911+G288*(35999.05029 - 0.0001537*G288)</f>
        <v>8559.6946465351612</v>
      </c>
      <c r="J288">
        <f>0.016708634-G288*(0.000042037+0.0000001267*G288)</f>
        <v>1.669904954682928E-2</v>
      </c>
      <c r="K288">
        <f>SIN(RADIANS(I288))*(1.914602-G288*(0.004817+0.000014*G288))+SIN(RADIANS(2*I288))*(0.019993-0.000101*G288)+SIN(RADIANS(3*I288))*0.000289</f>
        <v>-1.8925545734568188</v>
      </c>
      <c r="L288">
        <f t="shared" si="93"/>
        <v>201.13125245358569</v>
      </c>
      <c r="M288">
        <f t="shared" si="94"/>
        <v>8557.8020919617047</v>
      </c>
      <c r="N288">
        <f t="shared" si="95"/>
        <v>0.99746099007071976</v>
      </c>
      <c r="O288">
        <f>L288-0.00569-0.00478*SIN(RADIANS(125.04-1934.136*G288))</f>
        <v>201.1222205177597</v>
      </c>
      <c r="P288">
        <f>23+(26+((21.448-G288*(46.815+G288*(0.00059-G288*0.001813))))/60)/60</f>
        <v>23.436328187957571</v>
      </c>
      <c r="Q288">
        <f>P288+0.00256*COS(RADIANS(125.04-1934.136*G288))</f>
        <v>23.438158524620523</v>
      </c>
      <c r="R288">
        <f t="shared" si="96"/>
        <v>-160.48370039006124</v>
      </c>
      <c r="S288">
        <f t="shared" si="97"/>
        <v>-8.2409257451959999</v>
      </c>
      <c r="T288">
        <f t="shared" si="98"/>
        <v>4.3030252223622334E-2</v>
      </c>
      <c r="U288">
        <f t="shared" si="99"/>
        <v>14.008467421412469</v>
      </c>
      <c r="V288">
        <f t="shared" si="100"/>
        <v>82.677565771023239</v>
      </c>
      <c r="W288" s="7">
        <f t="shared" si="101"/>
        <v>0.4563991781795747</v>
      </c>
      <c r="X288" s="7">
        <f t="shared" si="102"/>
        <v>0.22673927326006574</v>
      </c>
      <c r="Y288" s="7">
        <f t="shared" si="103"/>
        <v>0.6860590830990837</v>
      </c>
      <c r="Z288">
        <f t="shared" si="104"/>
        <v>661.42052616818592</v>
      </c>
      <c r="AA288">
        <f>MOD(E288*1440+U288+4*$B$3-60*$B$4,1440)</f>
        <v>782.7851834214124</v>
      </c>
      <c r="AB288">
        <f t="shared" si="105"/>
        <v>15.6962958553531</v>
      </c>
      <c r="AC288">
        <f t="shared" si="88"/>
        <v>55.761437590240114</v>
      </c>
      <c r="AD288">
        <f t="shared" si="106"/>
        <v>34.238562409759886</v>
      </c>
      <c r="AE288">
        <f t="shared" si="107"/>
        <v>2.3651789894384941E-2</v>
      </c>
      <c r="AF288">
        <f t="shared" si="108"/>
        <v>34.262214199654274</v>
      </c>
      <c r="AG288">
        <f t="shared" si="89"/>
        <v>198.8971762573068</v>
      </c>
    </row>
    <row r="289" spans="4:33" x14ac:dyDescent="0.25">
      <c r="D289" s="1">
        <f t="shared" si="109"/>
        <v>44849</v>
      </c>
      <c r="E289" s="7">
        <f t="shared" si="90"/>
        <v>0.5</v>
      </c>
      <c r="F289" s="2">
        <f t="shared" si="91"/>
        <v>2459868</v>
      </c>
      <c r="G289" s="3">
        <f t="shared" si="92"/>
        <v>0.22787132101300478</v>
      </c>
      <c r="H289">
        <f>MOD(280.46646+G289*(36000.76983 + G289*0.0003032),360)</f>
        <v>204.00945439098905</v>
      </c>
      <c r="I289">
        <f>357.52911+G289*(35999.05029 - 0.0001537*G289)</f>
        <v>8560.680246814969</v>
      </c>
      <c r="J289">
        <f>0.016708634-G289*(0.000042037+0.0000001267*G289)</f>
        <v>1.6699048394338133E-2</v>
      </c>
      <c r="K289">
        <f>SIN(RADIANS(I289))*(1.914602-G289*(0.004817+0.000014*G289))+SIN(RADIANS(2*I289))*(0.019993-0.000101*G289)+SIN(RADIANS(3*I289))*0.000289</f>
        <v>-1.8873842968955834</v>
      </c>
      <c r="L289">
        <f t="shared" si="93"/>
        <v>202.12207009409346</v>
      </c>
      <c r="M289">
        <f t="shared" si="94"/>
        <v>8558.7928625180739</v>
      </c>
      <c r="N289">
        <f t="shared" si="95"/>
        <v>0.9971767043102131</v>
      </c>
      <c r="O289">
        <f>L289-0.00569-0.00478*SIN(RADIANS(125.04-1934.136*G289))</f>
        <v>202.11304131828291</v>
      </c>
      <c r="P289">
        <f>23+(26+((21.448-G289*(46.815+G289*(0.00059-G289*0.001813))))/60)/60</f>
        <v>23.436327831922995</v>
      </c>
      <c r="Q289">
        <f>P289+0.00256*COS(RADIANS(125.04-1934.136*G289))</f>
        <v>23.438159821989938</v>
      </c>
      <c r="R289">
        <f t="shared" si="96"/>
        <v>-159.55468013306805</v>
      </c>
      <c r="S289">
        <f t="shared" si="97"/>
        <v>-8.6113079101942187</v>
      </c>
      <c r="T289">
        <f t="shared" si="98"/>
        <v>4.303025712281916E-2</v>
      </c>
      <c r="U289">
        <f t="shared" si="99"/>
        <v>14.237726028158304</v>
      </c>
      <c r="V289">
        <f t="shared" si="100"/>
        <v>82.287288605352941</v>
      </c>
      <c r="W289" s="7">
        <f t="shared" si="101"/>
        <v>0.45623997081377904</v>
      </c>
      <c r="X289" s="7">
        <f t="shared" si="102"/>
        <v>0.22766416913224308</v>
      </c>
      <c r="Y289" s="7">
        <f t="shared" si="103"/>
        <v>0.68481577249531489</v>
      </c>
      <c r="Z289">
        <f t="shared" si="104"/>
        <v>658.29830884282353</v>
      </c>
      <c r="AA289">
        <f>MOD(E289*1440+U289+4*$B$3-60*$B$4,1440)</f>
        <v>783.01444202815821</v>
      </c>
      <c r="AB289">
        <f t="shared" si="105"/>
        <v>15.753610507039554</v>
      </c>
      <c r="AC289">
        <f t="shared" si="88"/>
        <v>56.134979013206994</v>
      </c>
      <c r="AD289">
        <f t="shared" si="106"/>
        <v>33.865020986793006</v>
      </c>
      <c r="AE289">
        <f t="shared" si="107"/>
        <v>2.3984740600307468E-2</v>
      </c>
      <c r="AF289">
        <f t="shared" si="108"/>
        <v>33.889005727393311</v>
      </c>
      <c r="AG289">
        <f t="shared" si="89"/>
        <v>198.8616954415788</v>
      </c>
    </row>
    <row r="290" spans="4:33" x14ac:dyDescent="0.25">
      <c r="D290" s="1">
        <f t="shared" si="109"/>
        <v>44850</v>
      </c>
      <c r="E290" s="7">
        <f t="shared" si="90"/>
        <v>0.5</v>
      </c>
      <c r="F290" s="2">
        <f t="shared" si="91"/>
        <v>2459869</v>
      </c>
      <c r="G290" s="3">
        <f t="shared" si="92"/>
        <v>0.2278986995208761</v>
      </c>
      <c r="H290">
        <f>MOD(280.46646+G290*(36000.76983 + G290*0.0003032),360)</f>
        <v>204.99510175493742</v>
      </c>
      <c r="I290">
        <f>357.52911+G290*(35999.05029 - 0.0001537*G290)</f>
        <v>8561.665847094775</v>
      </c>
      <c r="J290">
        <f>0.016708634-G290*(0.000042037+0.0000001267*G290)</f>
        <v>1.6699047241846798E-2</v>
      </c>
      <c r="K290">
        <f>SIN(RADIANS(I290))*(1.914602-G290*(0.004817+0.000014*G290))+SIN(RADIANS(2*I290))*(0.019993-0.000101*G290)+SIN(RADIANS(3*I290))*0.000289</f>
        <v>-1.8816496665791602</v>
      </c>
      <c r="L290">
        <f t="shared" si="93"/>
        <v>203.11345208835826</v>
      </c>
      <c r="M290">
        <f t="shared" si="94"/>
        <v>8559.7841974281964</v>
      </c>
      <c r="N290">
        <f t="shared" si="95"/>
        <v>0.99689317821555978</v>
      </c>
      <c r="O290">
        <f>L290-0.00569-0.00478*SIN(RADIANS(125.04-1934.136*G290))</f>
        <v>203.10442647541507</v>
      </c>
      <c r="P290">
        <f>23+(26+((21.448-G290*(46.815+G290*(0.00059-G290*0.001813))))/60)/60</f>
        <v>23.436327475888419</v>
      </c>
      <c r="Q290">
        <f>P290+0.00256*COS(RADIANS(125.04-1934.136*G290))</f>
        <v>23.438161117794511</v>
      </c>
      <c r="R290">
        <f t="shared" si="96"/>
        <v>-158.62331400793809</v>
      </c>
      <c r="S290">
        <f t="shared" si="97"/>
        <v>-8.9796647853298364</v>
      </c>
      <c r="T290">
        <f t="shared" si="98"/>
        <v>4.3030262016107039E-2</v>
      </c>
      <c r="U290">
        <f t="shared" si="99"/>
        <v>14.457579325606766</v>
      </c>
      <c r="V290">
        <f t="shared" si="100"/>
        <v>81.898079073503141</v>
      </c>
      <c r="W290" s="7">
        <f t="shared" si="101"/>
        <v>0.45608729491277311</v>
      </c>
      <c r="X290" s="7">
        <f t="shared" si="102"/>
        <v>0.22859263081970885</v>
      </c>
      <c r="Y290" s="7">
        <f t="shared" si="103"/>
        <v>0.6835819590058374</v>
      </c>
      <c r="Z290">
        <f t="shared" si="104"/>
        <v>655.18463258802512</v>
      </c>
      <c r="AA290">
        <f>MOD(E290*1440+U290+4*$B$3-60*$B$4,1440)</f>
        <v>783.23429532560669</v>
      </c>
      <c r="AB290">
        <f t="shared" si="105"/>
        <v>15.808573831401674</v>
      </c>
      <c r="AC290">
        <f t="shared" si="88"/>
        <v>56.506011816783051</v>
      </c>
      <c r="AD290">
        <f t="shared" si="106"/>
        <v>33.493988183216949</v>
      </c>
      <c r="AE290">
        <f t="shared" si="107"/>
        <v>2.4321845929720486E-2</v>
      </c>
      <c r="AF290">
        <f t="shared" si="108"/>
        <v>33.518310029146669</v>
      </c>
      <c r="AG290">
        <f t="shared" si="89"/>
        <v>198.82423434779213</v>
      </c>
    </row>
    <row r="291" spans="4:33" x14ac:dyDescent="0.25">
      <c r="D291" s="1">
        <f t="shared" si="109"/>
        <v>44851</v>
      </c>
      <c r="E291" s="7">
        <f t="shared" si="90"/>
        <v>0.5</v>
      </c>
      <c r="F291" s="2">
        <f t="shared" si="91"/>
        <v>2459870</v>
      </c>
      <c r="G291" s="3">
        <f t="shared" si="92"/>
        <v>0.22792607802874743</v>
      </c>
      <c r="H291">
        <f>MOD(280.46646+G291*(36000.76983 + G291*0.0003032),360)</f>
        <v>205.98074911888398</v>
      </c>
      <c r="I291">
        <f>357.52911+G291*(35999.05029 - 0.0001537*G291)</f>
        <v>8562.651447374581</v>
      </c>
      <c r="J291">
        <f>0.016708634-G291*(0.000042037+0.0000001267*G291)</f>
        <v>1.6699046089355268E-2</v>
      </c>
      <c r="K291">
        <f>SIN(RADIANS(I291))*(1.914602-G291*(0.004817+0.000014*G291))+SIN(RADIANS(2*I291))*(0.019993-0.000101*G291)+SIN(RADIANS(3*I291))*0.000289</f>
        <v>-1.8753517959701125</v>
      </c>
      <c r="L291">
        <f t="shared" si="93"/>
        <v>204.10539732291386</v>
      </c>
      <c r="M291">
        <f t="shared" si="94"/>
        <v>8560.7760955786107</v>
      </c>
      <c r="N291">
        <f t="shared" si="95"/>
        <v>0.99661049711714367</v>
      </c>
      <c r="O291">
        <f>L291-0.00569-0.00478*SIN(RADIANS(125.04-1934.136*G291))</f>
        <v>204.09637487568722</v>
      </c>
      <c r="P291">
        <f>23+(26+((21.448-G291*(46.815+G291*(0.00059-G291*0.001813))))/60)/60</f>
        <v>23.436327119853843</v>
      </c>
      <c r="Q291">
        <f>P291+0.00256*COS(RADIANS(125.04-1934.136*G291))</f>
        <v>23.438162412032824</v>
      </c>
      <c r="R291">
        <f t="shared" si="96"/>
        <v>-157.6895288950208</v>
      </c>
      <c r="S291">
        <f t="shared" si="97"/>
        <v>-9.3458901678331401</v>
      </c>
      <c r="T291">
        <f t="shared" si="98"/>
        <v>4.3030266903480621E-2</v>
      </c>
      <c r="U291">
        <f t="shared" si="99"/>
        <v>14.667718495027842</v>
      </c>
      <c r="V291">
        <f t="shared" si="100"/>
        <v>81.510012490216596</v>
      </c>
      <c r="W291" s="7">
        <f t="shared" si="101"/>
        <v>0.45594136493400844</v>
      </c>
      <c r="X291" s="7">
        <f t="shared" si="102"/>
        <v>0.22952466357229567</v>
      </c>
      <c r="Y291" s="7">
        <f t="shared" si="103"/>
        <v>0.68235806629572127</v>
      </c>
      <c r="Z291">
        <f t="shared" si="104"/>
        <v>652.08009992173277</v>
      </c>
      <c r="AA291">
        <f>MOD(E291*1440+U291+4*$B$3-60*$B$4,1440)</f>
        <v>783.44443449502785</v>
      </c>
      <c r="AB291">
        <f t="shared" si="105"/>
        <v>15.861108623756962</v>
      </c>
      <c r="AC291">
        <f t="shared" si="88"/>
        <v>56.874417116070525</v>
      </c>
      <c r="AD291">
        <f t="shared" si="106"/>
        <v>33.125582883929475</v>
      </c>
      <c r="AE291">
        <f t="shared" si="107"/>
        <v>2.4663077096132358E-2</v>
      </c>
      <c r="AF291">
        <f t="shared" si="108"/>
        <v>33.150245961025604</v>
      </c>
      <c r="AG291">
        <f t="shared" si="89"/>
        <v>198.78475646247213</v>
      </c>
    </row>
    <row r="292" spans="4:33" x14ac:dyDescent="0.25">
      <c r="D292" s="1">
        <f t="shared" si="109"/>
        <v>44852</v>
      </c>
      <c r="E292" s="7">
        <f t="shared" si="90"/>
        <v>0.5</v>
      </c>
      <c r="F292" s="2">
        <f t="shared" si="91"/>
        <v>2459871</v>
      </c>
      <c r="G292" s="3">
        <f t="shared" si="92"/>
        <v>0.22795345653661875</v>
      </c>
      <c r="H292">
        <f>MOD(280.46646+G292*(36000.76983 + G292*0.0003032),360)</f>
        <v>206.96639648283417</v>
      </c>
      <c r="I292">
        <f>357.52911+G292*(35999.05029 - 0.0001537*G292)</f>
        <v>8563.6370476543871</v>
      </c>
      <c r="J292">
        <f>0.016708634-G292*(0.000042037+0.0000001267*G292)</f>
        <v>1.6699044936863555E-2</v>
      </c>
      <c r="K292">
        <f>SIN(RADIANS(I292))*(1.914602-G292*(0.004817+0.000014*G292))+SIN(RADIANS(2*I292))*(0.019993-0.000101*G292)+SIN(RADIANS(3*I292))*0.000289</f>
        <v>-1.8684919720109745</v>
      </c>
      <c r="L292">
        <f t="shared" si="93"/>
        <v>205.09790451082318</v>
      </c>
      <c r="M292">
        <f t="shared" si="94"/>
        <v>8561.7685556823762</v>
      </c>
      <c r="N292">
        <f t="shared" si="95"/>
        <v>0.99632874623572143</v>
      </c>
      <c r="O292">
        <f>L292-0.00569-0.00478*SIN(RADIANS(125.04-1934.136*G292))</f>
        <v>205.08888523215961</v>
      </c>
      <c r="P292">
        <f>23+(26+((21.448-G292*(46.815+G292*(0.00059-G292*0.001813))))/60)/60</f>
        <v>23.436326763819267</v>
      </c>
      <c r="Q292">
        <f>P292+0.00256*COS(RADIANS(125.04-1934.136*G292))</f>
        <v>23.438163704703474</v>
      </c>
      <c r="R292">
        <f t="shared" si="96"/>
        <v>-156.75325306095843</v>
      </c>
      <c r="S292">
        <f t="shared" si="97"/>
        <v>-9.7098773042296873</v>
      </c>
      <c r="T292">
        <f t="shared" si="98"/>
        <v>4.3030271784934612E-2</v>
      </c>
      <c r="U292">
        <f t="shared" si="99"/>
        <v>14.867840187791856</v>
      </c>
      <c r="V292">
        <f t="shared" si="100"/>
        <v>81.123167085472346</v>
      </c>
      <c r="W292" s="7">
        <f t="shared" si="101"/>
        <v>0.45580239153625562</v>
      </c>
      <c r="X292" s="7">
        <f t="shared" si="102"/>
        <v>0.23046026074327691</v>
      </c>
      <c r="Y292" s="7">
        <f t="shared" si="103"/>
        <v>0.68114452232923439</v>
      </c>
      <c r="Z292">
        <f t="shared" si="104"/>
        <v>648.98533668377877</v>
      </c>
      <c r="AA292">
        <f>MOD(E292*1440+U292+4*$B$3-60*$B$4,1440)</f>
        <v>783.64455618779186</v>
      </c>
      <c r="AB292">
        <f t="shared" si="105"/>
        <v>15.911139046947966</v>
      </c>
      <c r="AC292">
        <f t="shared" si="88"/>
        <v>57.240076066761375</v>
      </c>
      <c r="AD292">
        <f t="shared" si="106"/>
        <v>32.759923933238625</v>
      </c>
      <c r="AE292">
        <f t="shared" si="107"/>
        <v>2.5008398049070974E-2</v>
      </c>
      <c r="AF292">
        <f t="shared" si="108"/>
        <v>32.784932331287699</v>
      </c>
      <c r="AG292">
        <f t="shared" si="89"/>
        <v>198.74322770324486</v>
      </c>
    </row>
    <row r="293" spans="4:33" x14ac:dyDescent="0.25">
      <c r="D293" s="1">
        <f t="shared" si="109"/>
        <v>44853</v>
      </c>
      <c r="E293" s="7">
        <f t="shared" si="90"/>
        <v>0.5</v>
      </c>
      <c r="F293" s="2">
        <f t="shared" si="91"/>
        <v>2459872</v>
      </c>
      <c r="G293" s="3">
        <f t="shared" si="92"/>
        <v>0.22798083504449007</v>
      </c>
      <c r="H293">
        <f>MOD(280.46646+G293*(36000.76983 + G293*0.0003032),360)</f>
        <v>207.95204384678254</v>
      </c>
      <c r="I293">
        <f>357.52911+G293*(35999.05029 - 0.0001537*G293)</f>
        <v>8564.6226479341931</v>
      </c>
      <c r="J293">
        <f>0.016708634-G293*(0.000042037+0.0000001267*G293)</f>
        <v>1.6699043784371648E-2</v>
      </c>
      <c r="K293">
        <f>SIN(RADIANS(I293))*(1.914602-G293*(0.004817+0.000014*G293))+SIN(RADIANS(2*I293))*(0.019993-0.000101*G293)+SIN(RADIANS(3*I293))*0.000289</f>
        <v>-1.8610716554569477</v>
      </c>
      <c r="L293">
        <f t="shared" si="93"/>
        <v>206.09097219132559</v>
      </c>
      <c r="M293">
        <f t="shared" si="94"/>
        <v>8562.7615762787354</v>
      </c>
      <c r="N293">
        <f t="shared" si="95"/>
        <v>0.99604801065561765</v>
      </c>
      <c r="O293">
        <f>L293-0.00569-0.00478*SIN(RADIANS(125.04-1934.136*G293))</f>
        <v>206.08195608406888</v>
      </c>
      <c r="P293">
        <f>23+(26+((21.448-G293*(46.815+G293*(0.00059-G293*0.001813))))/60)/60</f>
        <v>23.436326407784691</v>
      </c>
      <c r="Q293">
        <f>P293+0.00256*COS(RADIANS(125.04-1934.136*G293))</f>
        <v>23.43816499580505</v>
      </c>
      <c r="R293">
        <f t="shared" si="96"/>
        <v>-155.8144162475219</v>
      </c>
      <c r="S293">
        <f t="shared" si="97"/>
        <v>-10.071518899609023</v>
      </c>
      <c r="T293">
        <f t="shared" si="98"/>
        <v>4.3030276660463669E-2</v>
      </c>
      <c r="U293">
        <f t="shared" si="99"/>
        <v>15.057647001265314</v>
      </c>
      <c r="V293">
        <f t="shared" si="100"/>
        <v>80.737624117432176</v>
      </c>
      <c r="W293" s="7">
        <f t="shared" si="101"/>
        <v>0.45567058124912135</v>
      </c>
      <c r="X293" s="7">
        <f t="shared" si="102"/>
        <v>0.23139940314514307</v>
      </c>
      <c r="Y293" s="7">
        <f t="shared" si="103"/>
        <v>0.67994175935309964</v>
      </c>
      <c r="Z293">
        <f t="shared" si="104"/>
        <v>645.90099293945741</v>
      </c>
      <c r="AA293">
        <f>MOD(E293*1440+U293+4*$B$3-60*$B$4,1440)</f>
        <v>783.83436300126527</v>
      </c>
      <c r="AB293">
        <f t="shared" si="105"/>
        <v>15.958590750316318</v>
      </c>
      <c r="AC293">
        <f t="shared" si="88"/>
        <v>57.602869908983443</v>
      </c>
      <c r="AD293">
        <f t="shared" si="106"/>
        <v>32.397130091016557</v>
      </c>
      <c r="AE293">
        <f t="shared" si="107"/>
        <v>2.5357764967470105E-2</v>
      </c>
      <c r="AF293">
        <f t="shared" si="108"/>
        <v>32.422487855984023</v>
      </c>
      <c r="AG293">
        <f t="shared" si="89"/>
        <v>198.6996164662763</v>
      </c>
    </row>
    <row r="294" spans="4:33" x14ac:dyDescent="0.25">
      <c r="D294" s="1">
        <f t="shared" si="109"/>
        <v>44854</v>
      </c>
      <c r="E294" s="7">
        <f t="shared" si="90"/>
        <v>0.5</v>
      </c>
      <c r="F294" s="2">
        <f t="shared" si="91"/>
        <v>2459873</v>
      </c>
      <c r="G294" s="3">
        <f t="shared" si="92"/>
        <v>0.22800821355236139</v>
      </c>
      <c r="H294">
        <f>MOD(280.46646+G294*(36000.76983 + G294*0.0003032),360)</f>
        <v>208.93769121073274</v>
      </c>
      <c r="I294">
        <f>357.52911+G294*(35999.05029 - 0.0001537*G294)</f>
        <v>8565.6082482140009</v>
      </c>
      <c r="J294">
        <f>0.016708634-G294*(0.000042037+0.0000001267*G294)</f>
        <v>1.6699042631879553E-2</v>
      </c>
      <c r="K294">
        <f>SIN(RADIANS(I294))*(1.914602-G294*(0.004817+0.000014*G294))+SIN(RADIANS(2*I294))*(0.019993-0.000101*G294)+SIN(RADIANS(3*I294))*0.000289</f>
        <v>-1.8530924811503737</v>
      </c>
      <c r="L294">
        <f t="shared" si="93"/>
        <v>207.08459872958235</v>
      </c>
      <c r="M294">
        <f t="shared" si="94"/>
        <v>8563.7551557328497</v>
      </c>
      <c r="N294">
        <f t="shared" si="95"/>
        <v>0.99576837529778028</v>
      </c>
      <c r="O294">
        <f>L294-0.00569-0.00478*SIN(RADIANS(125.04-1934.136*G294))</f>
        <v>207.07558579657356</v>
      </c>
      <c r="P294">
        <f>23+(26+((21.448-G294*(46.815+G294*(0.00059-G294*0.001813))))/60)/60</f>
        <v>23.436326051750115</v>
      </c>
      <c r="Q294">
        <f>P294+0.00256*COS(RADIANS(125.04-1934.136*G294))</f>
        <v>23.438166285336141</v>
      </c>
      <c r="R294">
        <f t="shared" si="96"/>
        <v>-154.87294976269027</v>
      </c>
      <c r="S294">
        <f t="shared" si="97"/>
        <v>-10.430707129029287</v>
      </c>
      <c r="T294">
        <f t="shared" si="98"/>
        <v>4.3030281530062484E-2</v>
      </c>
      <c r="U294">
        <f t="shared" si="99"/>
        <v>15.236847966095988</v>
      </c>
      <c r="V294">
        <f t="shared" si="100"/>
        <v>80.353467983136852</v>
      </c>
      <c r="W294" s="7">
        <f t="shared" si="101"/>
        <v>0.45554613613465561</v>
      </c>
      <c r="X294" s="7">
        <f t="shared" si="102"/>
        <v>0.23234205840371988</v>
      </c>
      <c r="Y294" s="7">
        <f t="shared" si="103"/>
        <v>0.67875021386559131</v>
      </c>
      <c r="Z294">
        <f t="shared" si="104"/>
        <v>642.82774386509482</v>
      </c>
      <c r="AA294">
        <f>MOD(E294*1440+U294+4*$B$3-60*$B$4,1440)</f>
        <v>784.01356396609594</v>
      </c>
      <c r="AB294">
        <f t="shared" si="105"/>
        <v>16.003390991523986</v>
      </c>
      <c r="AC294">
        <f t="shared" si="88"/>
        <v>57.96268001296994</v>
      </c>
      <c r="AD294">
        <f t="shared" si="106"/>
        <v>32.03731998703006</v>
      </c>
      <c r="AE294">
        <f t="shared" si="107"/>
        <v>2.5711125735465787E-2</v>
      </c>
      <c r="AF294">
        <f t="shared" si="108"/>
        <v>32.063031112765522</v>
      </c>
      <c r="AG294">
        <f t="shared" si="89"/>
        <v>198.65389367349917</v>
      </c>
    </row>
    <row r="295" spans="4:33" x14ac:dyDescent="0.25">
      <c r="D295" s="1">
        <f t="shared" si="109"/>
        <v>44855</v>
      </c>
      <c r="E295" s="7">
        <f t="shared" si="90"/>
        <v>0.5</v>
      </c>
      <c r="F295" s="2">
        <f t="shared" si="91"/>
        <v>2459874</v>
      </c>
      <c r="G295" s="3">
        <f t="shared" si="92"/>
        <v>0.22803559206023272</v>
      </c>
      <c r="H295">
        <f>MOD(280.46646+G295*(36000.76983 + G295*0.0003032),360)</f>
        <v>209.92333857468293</v>
      </c>
      <c r="I295">
        <f>357.52911+G295*(35999.05029 - 0.0001537*G295)</f>
        <v>8566.5938484938051</v>
      </c>
      <c r="J295">
        <f>0.016708634-G295*(0.000042037+0.0000001267*G295)</f>
        <v>1.6699041479387264E-2</v>
      </c>
      <c r="K295">
        <f>SIN(RADIANS(I295))*(1.914602-G295*(0.004817+0.000014*G295))+SIN(RADIANS(2*I295))*(0.019993-0.000101*G295)+SIN(RADIANS(3*I295))*0.000289</f>
        <v>-1.8445562582360613</v>
      </c>
      <c r="L295">
        <f t="shared" si="93"/>
        <v>208.07878231644688</v>
      </c>
      <c r="M295">
        <f t="shared" si="94"/>
        <v>8564.7492922355686</v>
      </c>
      <c r="N295">
        <f t="shared" si="95"/>
        <v>0.99548992489272736</v>
      </c>
      <c r="O295">
        <f>L295-0.00569-0.00478*SIN(RADIANS(125.04-1934.136*G295))</f>
        <v>208.0697725605244</v>
      </c>
      <c r="P295">
        <f>23+(26+((21.448-G295*(46.815+G295*(0.00059-G295*0.001813))))/60)/60</f>
        <v>23.436325695715539</v>
      </c>
      <c r="Q295">
        <f>P295+0.00256*COS(RADIANS(125.04-1934.136*G295))</f>
        <v>23.438167573295349</v>
      </c>
      <c r="R295">
        <f t="shared" si="96"/>
        <v>-153.92878657401818</v>
      </c>
      <c r="S295">
        <f t="shared" si="97"/>
        <v>-10.7873336511267</v>
      </c>
      <c r="T295">
        <f t="shared" si="98"/>
        <v>4.3030286393725768E-2</v>
      </c>
      <c r="U295">
        <f t="shared" si="99"/>
        <v>15.405159043810635</v>
      </c>
      <c r="V295">
        <f t="shared" si="100"/>
        <v>79.970786326577837</v>
      </c>
      <c r="W295" s="7">
        <f t="shared" si="101"/>
        <v>0.45542925344179819</v>
      </c>
      <c r="X295" s="7">
        <f t="shared" si="102"/>
        <v>0.23328818031241533</v>
      </c>
      <c r="Y295" s="7">
        <f t="shared" si="103"/>
        <v>0.6775703265711811</v>
      </c>
      <c r="Z295">
        <f t="shared" si="104"/>
        <v>639.7662906126227</v>
      </c>
      <c r="AA295">
        <f>MOD(E295*1440+U295+4*$B$3-60*$B$4,1440)</f>
        <v>784.18187504381058</v>
      </c>
      <c r="AB295">
        <f t="shared" si="105"/>
        <v>16.045468760952645</v>
      </c>
      <c r="AC295">
        <f t="shared" si="88"/>
        <v>58.319387926463214</v>
      </c>
      <c r="AD295">
        <f t="shared" si="106"/>
        <v>31.680612073536786</v>
      </c>
      <c r="AE295">
        <f t="shared" si="107"/>
        <v>2.6068419401384213E-2</v>
      </c>
      <c r="AF295">
        <f t="shared" si="108"/>
        <v>31.706680492938169</v>
      </c>
      <c r="AG295">
        <f t="shared" si="89"/>
        <v>198.6060328193486</v>
      </c>
    </row>
    <row r="296" spans="4:33" x14ac:dyDescent="0.25">
      <c r="D296" s="1">
        <f t="shared" si="109"/>
        <v>44856</v>
      </c>
      <c r="E296" s="7">
        <f t="shared" si="90"/>
        <v>0.5</v>
      </c>
      <c r="F296" s="2">
        <f t="shared" si="91"/>
        <v>2459875</v>
      </c>
      <c r="G296" s="3">
        <f t="shared" si="92"/>
        <v>0.22806297056810404</v>
      </c>
      <c r="H296">
        <f>MOD(280.46646+G296*(36000.76983 + G296*0.0003032),360)</f>
        <v>210.90898593863312</v>
      </c>
      <c r="I296">
        <f>357.52911+G296*(35999.05029 - 0.0001537*G296)</f>
        <v>8567.5794487736111</v>
      </c>
      <c r="J296">
        <f>0.016708634-G296*(0.000042037+0.0000001267*G296)</f>
        <v>1.6699040326894787E-2</v>
      </c>
      <c r="K296">
        <f>SIN(RADIANS(I296))*(1.914602-G296*(0.004817+0.000014*G296))+SIN(RADIANS(2*I296))*(0.019993-0.000101*G296)+SIN(RADIANS(3*I296))*0.000289</f>
        <v>-1.8354649703161998</v>
      </c>
      <c r="L296">
        <f t="shared" si="93"/>
        <v>209.07352096831693</v>
      </c>
      <c r="M296">
        <f t="shared" si="94"/>
        <v>8565.7439838032951</v>
      </c>
      <c r="N296">
        <f t="shared" si="95"/>
        <v>0.99521274395335935</v>
      </c>
      <c r="O296">
        <f>L296-0.00569-0.00478*SIN(RADIANS(125.04-1934.136*G296))</f>
        <v>209.06451439231643</v>
      </c>
      <c r="P296">
        <f>23+(26+((21.448-G296*(46.815+G296*(0.00059-G296*0.001813))))/60)/60</f>
        <v>23.436325339680966</v>
      </c>
      <c r="Q296">
        <f>P296+0.00256*COS(RADIANS(125.04-1934.136*G296))</f>
        <v>23.438168859681269</v>
      </c>
      <c r="R296">
        <f t="shared" si="96"/>
        <v>-152.98186140420003</v>
      </c>
      <c r="S296">
        <f t="shared" si="97"/>
        <v>-11.141289624046621</v>
      </c>
      <c r="T296">
        <f t="shared" si="98"/>
        <v>4.3030291251448208E-2</v>
      </c>
      <c r="U296">
        <f t="shared" si="99"/>
        <v>15.562303633585808</v>
      </c>
      <c r="V296">
        <f t="shared" si="100"/>
        <v>79.589670143684089</v>
      </c>
      <c r="W296" s="7">
        <f t="shared" si="101"/>
        <v>0.45532012525445437</v>
      </c>
      <c r="X296" s="7">
        <f t="shared" si="102"/>
        <v>0.23423770818866521</v>
      </c>
      <c r="Y296" s="7">
        <f t="shared" si="103"/>
        <v>0.67640254232024344</v>
      </c>
      <c r="Z296">
        <f t="shared" si="104"/>
        <v>636.71736114947271</v>
      </c>
      <c r="AA296">
        <f>MOD(E296*1440+U296+4*$B$3-60*$B$4,1440)</f>
        <v>784.33901963358574</v>
      </c>
      <c r="AB296">
        <f t="shared" si="105"/>
        <v>16.084754908396434</v>
      </c>
      <c r="AC296">
        <f t="shared" si="88"/>
        <v>58.672875423807049</v>
      </c>
      <c r="AD296">
        <f t="shared" si="106"/>
        <v>31.327124576192951</v>
      </c>
      <c r="AE296">
        <f t="shared" si="107"/>
        <v>2.6429575620968659E-2</v>
      </c>
      <c r="AF296">
        <f t="shared" si="108"/>
        <v>31.35355415181392</v>
      </c>
      <c r="AG296">
        <f t="shared" si="89"/>
        <v>198.55601001671869</v>
      </c>
    </row>
    <row r="297" spans="4:33" x14ac:dyDescent="0.25">
      <c r="D297" s="1">
        <f t="shared" si="109"/>
        <v>44857</v>
      </c>
      <c r="E297" s="7">
        <f t="shared" si="90"/>
        <v>0.5</v>
      </c>
      <c r="F297" s="2">
        <f t="shared" si="91"/>
        <v>2459876</v>
      </c>
      <c r="G297" s="3">
        <f t="shared" si="92"/>
        <v>0.22809034907597536</v>
      </c>
      <c r="H297">
        <f>MOD(280.46646+G297*(36000.76983 + G297*0.0003032),360)</f>
        <v>211.89463330258513</v>
      </c>
      <c r="I297">
        <f>357.52911+G297*(35999.05029 - 0.0001537*G297)</f>
        <v>8568.5650490534172</v>
      </c>
      <c r="J297">
        <f>0.016708634-G297*(0.000042037+0.0000001267*G297)</f>
        <v>1.6699039174402124E-2</v>
      </c>
      <c r="K297">
        <f>SIN(RADIANS(I297))*(1.914602-G297*(0.004817+0.000014*G297))+SIN(RADIANS(2*I297))*(0.019993-0.000101*G297)+SIN(RADIANS(3*I297))*0.000289</f>
        <v>-1.8258207755443707</v>
      </c>
      <c r="L297">
        <f t="shared" si="93"/>
        <v>210.06881252704076</v>
      </c>
      <c r="M297">
        <f t="shared" si="94"/>
        <v>8566.7392282778728</v>
      </c>
      <c r="N297">
        <f t="shared" si="95"/>
        <v>0.99493691674768892</v>
      </c>
      <c r="O297">
        <f>L297-0.00569-0.00478*SIN(RADIANS(125.04-1934.136*G297))</f>
        <v>210.0598091337952</v>
      </c>
      <c r="P297">
        <f>23+(26+((21.448-G297*(46.815+G297*(0.00059-G297*0.001813))))/60)/60</f>
        <v>23.43632498364639</v>
      </c>
      <c r="Q297">
        <f>P297+0.00256*COS(RADIANS(125.04-1934.136*G297))</f>
        <v>23.438170144492492</v>
      </c>
      <c r="R297">
        <f t="shared" si="96"/>
        <v>-152.03211082880381</v>
      </c>
      <c r="S297">
        <f t="shared" si="97"/>
        <v>-11.492465723781244</v>
      </c>
      <c r="T297">
        <f t="shared" si="98"/>
        <v>4.3030296103224487E-2</v>
      </c>
      <c r="U297">
        <f t="shared" si="99"/>
        <v>15.708013086946963</v>
      </c>
      <c r="V297">
        <f t="shared" si="100"/>
        <v>79.210213883761597</v>
      </c>
      <c r="W297" s="7">
        <f t="shared" si="101"/>
        <v>0.45521893813406467</v>
      </c>
      <c r="X297" s="7">
        <f t="shared" si="102"/>
        <v>0.23519056623472687</v>
      </c>
      <c r="Y297" s="7">
        <f t="shared" si="103"/>
        <v>0.67524731003340244</v>
      </c>
      <c r="Z297">
        <f t="shared" si="104"/>
        <v>633.68171107009277</v>
      </c>
      <c r="AA297">
        <f>MOD(E297*1440+U297+4*$B$3-60*$B$4,1440)</f>
        <v>784.48472908694691</v>
      </c>
      <c r="AB297">
        <f t="shared" si="105"/>
        <v>16.121182271736728</v>
      </c>
      <c r="AC297">
        <f t="shared" si="88"/>
        <v>59.02302455664551</v>
      </c>
      <c r="AD297">
        <f t="shared" si="106"/>
        <v>30.97697544335449</v>
      </c>
      <c r="AE297">
        <f t="shared" si="107"/>
        <v>2.6794514086105739E-2</v>
      </c>
      <c r="AF297">
        <f t="shared" si="108"/>
        <v>31.003769957440596</v>
      </c>
      <c r="AG297">
        <f t="shared" si="89"/>
        <v>198.50380404184813</v>
      </c>
    </row>
    <row r="298" spans="4:33" x14ac:dyDescent="0.25">
      <c r="D298" s="1">
        <f t="shared" si="109"/>
        <v>44858</v>
      </c>
      <c r="E298" s="7">
        <f t="shared" si="90"/>
        <v>0.5</v>
      </c>
      <c r="F298" s="2">
        <f t="shared" si="91"/>
        <v>2459877</v>
      </c>
      <c r="G298" s="3">
        <f t="shared" si="92"/>
        <v>0.22811772758384669</v>
      </c>
      <c r="H298">
        <f>MOD(280.46646+G298*(36000.76983 + G298*0.0003032),360)</f>
        <v>212.88028066653533</v>
      </c>
      <c r="I298">
        <f>357.52911+G298*(35999.05029 - 0.0001537*G298)</f>
        <v>8569.5506493332214</v>
      </c>
      <c r="J298">
        <f>0.016708634-G298*(0.000042037+0.0000001267*G298)</f>
        <v>1.6699038021909265E-2</v>
      </c>
      <c r="K298">
        <f>SIN(RADIANS(I298))*(1.914602-G298*(0.004817+0.000014*G298))+SIN(RADIANS(2*I298))*(0.019993-0.000101*G298)+SIN(RADIANS(3*I298))*0.000289</f>
        <v>-1.8156260066572636</v>
      </c>
      <c r="L298">
        <f t="shared" si="93"/>
        <v>211.06465465987807</v>
      </c>
      <c r="M298">
        <f t="shared" si="94"/>
        <v>8567.7350233265643</v>
      </c>
      <c r="N298">
        <f t="shared" si="95"/>
        <v>0.99466252727146132</v>
      </c>
      <c r="O298">
        <f>L298-0.00569-0.00478*SIN(RADIANS(125.04-1934.136*G298))</f>
        <v>211.05565445221765</v>
      </c>
      <c r="P298">
        <f>23+(26+((21.448-G298*(46.815+G298*(0.00059-G298*0.001813))))/60)/60</f>
        <v>23.436324627611818</v>
      </c>
      <c r="Q298">
        <f>P298+0.00256*COS(RADIANS(125.04-1934.136*G298))</f>
        <v>23.438171427727621</v>
      </c>
      <c r="R298">
        <f t="shared" si="96"/>
        <v>-151.0794733761048</v>
      </c>
      <c r="S298">
        <f t="shared" si="97"/>
        <v>-11.840752165008796</v>
      </c>
      <c r="T298">
        <f t="shared" si="98"/>
        <v>4.3030300949049312E-2</v>
      </c>
      <c r="U298">
        <f t="shared" si="99"/>
        <v>15.842027229070908</v>
      </c>
      <c r="V298">
        <f t="shared" si="100"/>
        <v>78.832515546873495</v>
      </c>
      <c r="W298" s="7">
        <f t="shared" si="101"/>
        <v>0.45512587275758964</v>
      </c>
      <c r="X298" s="7">
        <f t="shared" si="102"/>
        <v>0.23614666290516328</v>
      </c>
      <c r="Y298" s="7">
        <f t="shared" si="103"/>
        <v>0.67410508261001612</v>
      </c>
      <c r="Z298">
        <f t="shared" si="104"/>
        <v>630.66012437498796</v>
      </c>
      <c r="AA298">
        <f>MOD(E298*1440+U298+4*$B$3-60*$B$4,1440)</f>
        <v>784.6187432290709</v>
      </c>
      <c r="AB298">
        <f t="shared" si="105"/>
        <v>16.154685807267725</v>
      </c>
      <c r="AC298">
        <f t="shared" si="88"/>
        <v>59.369717706153907</v>
      </c>
      <c r="AD298">
        <f t="shared" si="106"/>
        <v>30.630282293846093</v>
      </c>
      <c r="AE298">
        <f t="shared" si="107"/>
        <v>2.7163143940587622E-2</v>
      </c>
      <c r="AF298">
        <f t="shared" si="108"/>
        <v>30.657445437786681</v>
      </c>
      <c r="AG298">
        <f t="shared" si="89"/>
        <v>198.44939637784205</v>
      </c>
    </row>
    <row r="299" spans="4:33" x14ac:dyDescent="0.25">
      <c r="D299" s="1">
        <f t="shared" si="109"/>
        <v>44859</v>
      </c>
      <c r="E299" s="7">
        <f t="shared" si="90"/>
        <v>0.5</v>
      </c>
      <c r="F299" s="2">
        <f t="shared" si="91"/>
        <v>2459878</v>
      </c>
      <c r="G299" s="3">
        <f t="shared" si="92"/>
        <v>0.22814510609171801</v>
      </c>
      <c r="H299">
        <f>MOD(280.46646+G299*(36000.76983 + G299*0.0003032),360)</f>
        <v>213.86592803048734</v>
      </c>
      <c r="I299">
        <f>357.52911+G299*(35999.05029 - 0.0001537*G299)</f>
        <v>8570.5362496130274</v>
      </c>
      <c r="J299">
        <f>0.016708634-G299*(0.000042037+0.0000001267*G299)</f>
        <v>1.669903686941622E-2</v>
      </c>
      <c r="K299">
        <f>SIN(RADIANS(I299))*(1.914602-G299*(0.004817+0.000014*G299))+SIN(RADIANS(2*I299))*(0.019993-0.000101*G299)+SIN(RADIANS(3*I299))*0.000289</f>
        <v>-1.8048831709433646</v>
      </c>
      <c r="L299">
        <f t="shared" si="93"/>
        <v>212.06104485954398</v>
      </c>
      <c r="M299">
        <f t="shared" si="94"/>
        <v>8568.7313664420835</v>
      </c>
      <c r="N299">
        <f t="shared" si="95"/>
        <v>0.99438965922069522</v>
      </c>
      <c r="O299">
        <f>L299-0.00569-0.00478*SIN(RADIANS(125.04-1934.136*G299))</f>
        <v>212.05204784029624</v>
      </c>
      <c r="P299">
        <f>23+(26+((21.448-G299*(46.815+G299*(0.00059-G299*0.001813))))/60)/60</f>
        <v>23.436324271577242</v>
      </c>
      <c r="Q299">
        <f>P299+0.00256*COS(RADIANS(125.04-1934.136*G299))</f>
        <v>23.438172709385253</v>
      </c>
      <c r="R299">
        <f t="shared" si="96"/>
        <v>-150.12388962890563</v>
      </c>
      <c r="S299">
        <f t="shared" si="97"/>
        <v>-12.186038724537338</v>
      </c>
      <c r="T299">
        <f t="shared" si="98"/>
        <v>4.3030305788917408E-2</v>
      </c>
      <c r="U299">
        <f t="shared" si="99"/>
        <v>15.964094885293864</v>
      </c>
      <c r="V299">
        <f t="shared" si="100"/>
        <v>78.456676776601782</v>
      </c>
      <c r="W299" s="7">
        <f t="shared" si="101"/>
        <v>0.45504110355187927</v>
      </c>
      <c r="X299" s="7">
        <f t="shared" si="102"/>
        <v>0.23710589028354098</v>
      </c>
      <c r="Y299" s="7">
        <f t="shared" si="103"/>
        <v>0.67297631682021752</v>
      </c>
      <c r="Z299">
        <f t="shared" si="104"/>
        <v>627.65341421281425</v>
      </c>
      <c r="AA299">
        <f>MOD(E299*1440+U299+4*$B$3-60*$B$4,1440)</f>
        <v>784.74081088529385</v>
      </c>
      <c r="AB299">
        <f t="shared" si="105"/>
        <v>16.185202721323463</v>
      </c>
      <c r="AC299">
        <f t="shared" si="88"/>
        <v>59.712837636733404</v>
      </c>
      <c r="AD299">
        <f t="shared" si="106"/>
        <v>30.287162363266596</v>
      </c>
      <c r="AE299">
        <f t="shared" si="107"/>
        <v>2.7535363184745275E-2</v>
      </c>
      <c r="AF299">
        <f t="shared" si="108"/>
        <v>30.314697726451342</v>
      </c>
      <c r="AG299">
        <f t="shared" si="89"/>
        <v>198.39277125653408</v>
      </c>
    </row>
    <row r="300" spans="4:33" x14ac:dyDescent="0.25">
      <c r="D300" s="1">
        <f t="shared" si="109"/>
        <v>44860</v>
      </c>
      <c r="E300" s="7">
        <f t="shared" si="90"/>
        <v>0.5</v>
      </c>
      <c r="F300" s="2">
        <f t="shared" si="91"/>
        <v>2459879</v>
      </c>
      <c r="G300" s="3">
        <f t="shared" si="92"/>
        <v>0.22817248459958933</v>
      </c>
      <c r="H300">
        <f>MOD(280.46646+G300*(36000.76983 + G300*0.0003032),360)</f>
        <v>214.85157539444117</v>
      </c>
      <c r="I300">
        <f>357.52911+G300*(35999.05029 - 0.0001537*G300)</f>
        <v>8571.5218498928316</v>
      </c>
      <c r="J300">
        <f>0.016708634-G300*(0.000042037+0.0000001267*G300)</f>
        <v>1.6699035716922984E-2</v>
      </c>
      <c r="K300">
        <f>SIN(RADIANS(I300))*(1.914602-G300*(0.004817+0.000014*G300))+SIN(RADIANS(2*I300))*(0.019993-0.000101*G300)+SIN(RADIANS(3*I300))*0.000289</f>
        <v>-1.7935949501479205</v>
      </c>
      <c r="L300">
        <f t="shared" si="93"/>
        <v>213.05798044429324</v>
      </c>
      <c r="M300">
        <f t="shared" si="94"/>
        <v>8569.7282549426836</v>
      </c>
      <c r="N300">
        <f t="shared" si="95"/>
        <v>0.99411839596415552</v>
      </c>
      <c r="O300">
        <f>L300-0.00569-0.00478*SIN(RADIANS(125.04-1934.136*G300))</f>
        <v>213.04898661628292</v>
      </c>
      <c r="P300">
        <f>23+(26+((21.448-G300*(46.815+G300*(0.00059-G300*0.001813))))/60)/60</f>
        <v>23.436323915542669</v>
      </c>
      <c r="Q300">
        <f>P300+0.00256*COS(RADIANS(125.04-1934.136*G300))</f>
        <v>23.438173989463994</v>
      </c>
      <c r="R300">
        <f t="shared" si="96"/>
        <v>-149.16530232827964</v>
      </c>
      <c r="S300">
        <f t="shared" si="97"/>
        <v>-12.528214767429318</v>
      </c>
      <c r="T300">
        <f t="shared" si="98"/>
        <v>4.3030310622823503E-2</v>
      </c>
      <c r="U300">
        <f t="shared" si="99"/>
        <v>16.073974411339922</v>
      </c>
      <c r="V300">
        <f t="shared" si="100"/>
        <v>78.082802947619598</v>
      </c>
      <c r="W300" s="7">
        <f t="shared" si="101"/>
        <v>0.45496479832545844</v>
      </c>
      <c r="X300" s="7">
        <f t="shared" si="102"/>
        <v>0.23806812347095954</v>
      </c>
      <c r="Y300" s="7">
        <f t="shared" si="103"/>
        <v>0.67186147317995726</v>
      </c>
      <c r="Z300">
        <f t="shared" si="104"/>
        <v>624.66242358095678</v>
      </c>
      <c r="AA300">
        <f>MOD(E300*1440+U300+4*$B$3-60*$B$4,1440)</f>
        <v>784.85069041133988</v>
      </c>
      <c r="AB300">
        <f t="shared" si="105"/>
        <v>16.212672602834971</v>
      </c>
      <c r="AC300">
        <f t="shared" si="88"/>
        <v>60.052267551072774</v>
      </c>
      <c r="AD300">
        <f t="shared" si="106"/>
        <v>29.947732448927226</v>
      </c>
      <c r="AE300">
        <f t="shared" si="107"/>
        <v>2.7911058071073806E-2</v>
      </c>
      <c r="AF300">
        <f t="shared" si="108"/>
        <v>29.975643506998299</v>
      </c>
      <c r="AG300">
        <f t="shared" si="89"/>
        <v>198.33391569839767</v>
      </c>
    </row>
    <row r="301" spans="4:33" x14ac:dyDescent="0.25">
      <c r="D301" s="1">
        <f t="shared" si="109"/>
        <v>44861</v>
      </c>
      <c r="E301" s="7">
        <f t="shared" si="90"/>
        <v>0.5</v>
      </c>
      <c r="F301" s="2">
        <f t="shared" si="91"/>
        <v>2459880</v>
      </c>
      <c r="G301" s="3">
        <f t="shared" si="92"/>
        <v>0.22819986310746065</v>
      </c>
      <c r="H301">
        <f>MOD(280.46646+G301*(36000.76983 + G301*0.0003032),360)</f>
        <v>215.83722275839136</v>
      </c>
      <c r="I301">
        <f>357.52911+G301*(35999.05029 - 0.0001537*G301)</f>
        <v>8572.5074501726358</v>
      </c>
      <c r="J301">
        <f>0.016708634-G301*(0.000042037+0.0000001267*G301)</f>
        <v>1.669903456442956E-2</v>
      </c>
      <c r="K301">
        <f>SIN(RADIANS(I301))*(1.914602-G301*(0.004817+0.000014*G301))+SIN(RADIANS(2*I301))*(0.019993-0.000101*G301)+SIN(RADIANS(3*I301))*0.000289</f>
        <v>-1.7817642003128948</v>
      </c>
      <c r="L301">
        <f t="shared" si="93"/>
        <v>214.05545855807847</v>
      </c>
      <c r="M301">
        <f t="shared" si="94"/>
        <v>8570.725685972322</v>
      </c>
      <c r="N301">
        <f t="shared" si="95"/>
        <v>0.99384882051575685</v>
      </c>
      <c r="O301">
        <f>L301-0.00569-0.00478*SIN(RADIANS(125.04-1934.136*G301))</f>
        <v>214.04646792412765</v>
      </c>
      <c r="P301">
        <f>23+(26+((21.448-G301*(46.815+G301*(0.00059-G301*0.001813))))/60)/60</f>
        <v>23.436323559508097</v>
      </c>
      <c r="Q301">
        <f>P301+0.00256*COS(RADIANS(125.04-1934.136*G301))</f>
        <v>23.438175267962443</v>
      </c>
      <c r="R301">
        <f t="shared" si="96"/>
        <v>-148.20365647908113</v>
      </c>
      <c r="S301">
        <f t="shared" si="97"/>
        <v>-12.867169275908321</v>
      </c>
      <c r="T301">
        <f t="shared" si="98"/>
        <v>4.3030315450762302E-2</v>
      </c>
      <c r="U301">
        <f t="shared" si="99"/>
        <v>16.171434225727722</v>
      </c>
      <c r="V301">
        <f t="shared" si="100"/>
        <v>77.711003247435542</v>
      </c>
      <c r="W301" s="7">
        <f t="shared" si="101"/>
        <v>0.45489711789880022</v>
      </c>
      <c r="X301" s="7">
        <f t="shared" si="102"/>
        <v>0.23903321998925706</v>
      </c>
      <c r="Y301" s="7">
        <f t="shared" si="103"/>
        <v>0.67076101580834346</v>
      </c>
      <c r="Z301">
        <f t="shared" si="104"/>
        <v>621.68802597948434</v>
      </c>
      <c r="AA301">
        <f>MOD(E301*1440+U301+4*$B$3-60*$B$4,1440)</f>
        <v>784.94815022572766</v>
      </c>
      <c r="AB301">
        <f t="shared" si="105"/>
        <v>16.237037556431915</v>
      </c>
      <c r="AC301">
        <f t="shared" si="88"/>
        <v>60.387891146506952</v>
      </c>
      <c r="AD301">
        <f t="shared" si="106"/>
        <v>29.612108853493048</v>
      </c>
      <c r="AE301">
        <f t="shared" si="107"/>
        <v>2.8290102493335592E-2</v>
      </c>
      <c r="AF301">
        <f t="shared" si="108"/>
        <v>29.640398955986385</v>
      </c>
      <c r="AG301">
        <f t="shared" si="89"/>
        <v>198.27281955021493</v>
      </c>
    </row>
    <row r="302" spans="4:33" x14ac:dyDescent="0.25">
      <c r="D302" s="1">
        <f t="shared" si="109"/>
        <v>44862</v>
      </c>
      <c r="E302" s="7">
        <f t="shared" si="90"/>
        <v>0.5</v>
      </c>
      <c r="F302" s="2">
        <f t="shared" si="91"/>
        <v>2459881</v>
      </c>
      <c r="G302" s="3">
        <f t="shared" si="92"/>
        <v>0.22822724161533198</v>
      </c>
      <c r="H302">
        <f>MOD(280.46646+G302*(36000.76983 + G302*0.0003032),360)</f>
        <v>216.82287012234519</v>
      </c>
      <c r="I302">
        <f>357.52911+G302*(35999.05029 - 0.0001537*G302)</f>
        <v>8573.49305045244</v>
      </c>
      <c r="J302">
        <f>0.016708634-G302*(0.000042037+0.0000001267*G302)</f>
        <v>1.6699033411935942E-2</v>
      </c>
      <c r="K302">
        <f>SIN(RADIANS(I302))*(1.914602-G302*(0.004817+0.000014*G302))+SIN(RADIANS(2*I302))*(0.019993-0.000101*G302)+SIN(RADIANS(3*I302))*0.000289</f>
        <v>-1.7693939515515389</v>
      </c>
      <c r="L302">
        <f t="shared" si="93"/>
        <v>215.05347617079366</v>
      </c>
      <c r="M302">
        <f t="shared" si="94"/>
        <v>8571.723656500888</v>
      </c>
      <c r="N302">
        <f t="shared" si="95"/>
        <v>0.9935810155069188</v>
      </c>
      <c r="O302">
        <f>L302-0.00569-0.00478*SIN(RADIANS(125.04-1934.136*G302))</f>
        <v>215.04448873372166</v>
      </c>
      <c r="P302">
        <f>23+(26+((21.448-G302*(46.815+G302*(0.00059-G302*0.001813))))/60)/60</f>
        <v>23.43632320347352</v>
      </c>
      <c r="Q302">
        <f>P302+0.00256*COS(RADIANS(125.04-1934.136*G302))</f>
        <v>23.438176544879198</v>
      </c>
      <c r="R302">
        <f t="shared" si="96"/>
        <v>-147.23889945707049</v>
      </c>
      <c r="S302">
        <f t="shared" si="97"/>
        <v>-13.202790881137579</v>
      </c>
      <c r="T302">
        <f t="shared" si="98"/>
        <v>4.303032027272851E-2</v>
      </c>
      <c r="U302">
        <f t="shared" si="99"/>
        <v>16.256253342747655</v>
      </c>
      <c r="V302">
        <f t="shared" si="100"/>
        <v>77.341390751642223</v>
      </c>
      <c r="W302" s="7">
        <f t="shared" si="101"/>
        <v>0.45483821573420308</v>
      </c>
      <c r="X302" s="7">
        <f t="shared" si="102"/>
        <v>0.24000101920186354</v>
      </c>
      <c r="Y302" s="7">
        <f t="shared" si="103"/>
        <v>0.66967541226654259</v>
      </c>
      <c r="Z302">
        <f t="shared" si="104"/>
        <v>618.73112601313778</v>
      </c>
      <c r="AA302">
        <f>MOD(E302*1440+U302+4*$B$3-60*$B$4,1440)</f>
        <v>785.03296934274761</v>
      </c>
      <c r="AB302">
        <f t="shared" si="105"/>
        <v>16.258242335686901</v>
      </c>
      <c r="AC302">
        <f t="shared" si="88"/>
        <v>60.719592672591318</v>
      </c>
      <c r="AD302">
        <f t="shared" si="106"/>
        <v>29.280407327408682</v>
      </c>
      <c r="AE302">
        <f t="shared" si="107"/>
        <v>2.8672357371976168E-2</v>
      </c>
      <c r="AF302">
        <f t="shared" si="108"/>
        <v>29.309079684780659</v>
      </c>
      <c r="AG302">
        <f t="shared" si="89"/>
        <v>198.20947552022199</v>
      </c>
    </row>
    <row r="303" spans="4:33" x14ac:dyDescent="0.25">
      <c r="D303" s="1">
        <f t="shared" si="109"/>
        <v>44863</v>
      </c>
      <c r="E303" s="7">
        <f t="shared" si="90"/>
        <v>0.5</v>
      </c>
      <c r="F303" s="2">
        <f t="shared" si="91"/>
        <v>2459882</v>
      </c>
      <c r="G303" s="3">
        <f t="shared" si="92"/>
        <v>0.22825462012320327</v>
      </c>
      <c r="H303">
        <f>MOD(280.46646+G303*(36000.76983 + G303*0.0003032),360)</f>
        <v>217.80851748629721</v>
      </c>
      <c r="I303">
        <f>357.52911+G303*(35999.05029 - 0.0001537*G303)</f>
        <v>8574.4786507322442</v>
      </c>
      <c r="J303">
        <f>0.016708634-G303*(0.000042037+0.0000001267*G303)</f>
        <v>1.6699032259442137E-2</v>
      </c>
      <c r="K303">
        <f>SIN(RADIANS(I303))*(1.914602-G303*(0.004817+0.000014*G303))+SIN(RADIANS(2*I303))*(0.019993-0.000101*G303)+SIN(RADIANS(3*I303))*0.000289</f>
        <v>-1.7564874077565031</v>
      </c>
      <c r="L303">
        <f t="shared" si="93"/>
        <v>216.0520300785407</v>
      </c>
      <c r="M303">
        <f t="shared" si="94"/>
        <v>8572.7221633244881</v>
      </c>
      <c r="N303">
        <f t="shared" si="95"/>
        <v>0.99331506315888307</v>
      </c>
      <c r="O303">
        <f>L303-0.00569-0.00478*SIN(RADIANS(125.04-1934.136*G303))</f>
        <v>216.04304584116412</v>
      </c>
      <c r="P303">
        <f>23+(26+((21.448-G303*(46.815+G303*(0.00059-G303*0.001813))))/60)/60</f>
        <v>23.436322847438948</v>
      </c>
      <c r="Q303">
        <f>P303+0.00256*COS(RADIANS(125.04-1934.136*G303))</f>
        <v>23.438177820212875</v>
      </c>
      <c r="R303">
        <f t="shared" si="96"/>
        <v>-146.2709811175485</v>
      </c>
      <c r="S303">
        <f t="shared" si="97"/>
        <v>-13.534967897932827</v>
      </c>
      <c r="T303">
        <f t="shared" si="98"/>
        <v>4.303032508871691E-2</v>
      </c>
      <c r="U303">
        <f t="shared" si="99"/>
        <v>16.32822190433205</v>
      </c>
      <c r="V303">
        <f t="shared" si="100"/>
        <v>76.974082491989506</v>
      </c>
      <c r="W303" s="7">
        <f t="shared" si="101"/>
        <v>0.4547882375664361</v>
      </c>
      <c r="X303" s="7">
        <f t="shared" si="102"/>
        <v>0.24097134175535415</v>
      </c>
      <c r="Y303" s="7">
        <f t="shared" si="103"/>
        <v>0.66860513337751815</v>
      </c>
      <c r="Z303">
        <f t="shared" si="104"/>
        <v>615.79265993591605</v>
      </c>
      <c r="AA303">
        <f>MOD(E303*1440+U303+4*$B$3-60*$B$4,1440)</f>
        <v>785.10493790433202</v>
      </c>
      <c r="AB303">
        <f t="shared" si="105"/>
        <v>16.276234476083005</v>
      </c>
      <c r="AC303">
        <f t="shared" si="88"/>
        <v>61.047256989786263</v>
      </c>
      <c r="AD303">
        <f t="shared" si="106"/>
        <v>28.952743010213737</v>
      </c>
      <c r="AE303">
        <f t="shared" si="107"/>
        <v>2.9057670039040775E-2</v>
      </c>
      <c r="AF303">
        <f t="shared" si="108"/>
        <v>28.981800680252778</v>
      </c>
      <c r="AG303">
        <f t="shared" si="89"/>
        <v>198.14387921045392</v>
      </c>
    </row>
    <row r="304" spans="4:33" x14ac:dyDescent="0.25">
      <c r="D304" s="1">
        <f t="shared" si="109"/>
        <v>44864</v>
      </c>
      <c r="E304" s="7">
        <f t="shared" si="90"/>
        <v>0.5</v>
      </c>
      <c r="F304" s="2">
        <f t="shared" si="91"/>
        <v>2459883</v>
      </c>
      <c r="G304" s="3">
        <f t="shared" si="92"/>
        <v>0.2282819986310746</v>
      </c>
      <c r="H304">
        <f>MOD(280.46646+G304*(36000.76983 + G304*0.0003032),360)</f>
        <v>218.79416485025286</v>
      </c>
      <c r="I304">
        <f>357.52911+G304*(35999.05029 - 0.0001537*G304)</f>
        <v>8575.4642510120466</v>
      </c>
      <c r="J304">
        <f>0.016708634-G304*(0.000042037+0.0000001267*G304)</f>
        <v>1.6699031106948141E-2</v>
      </c>
      <c r="K304">
        <f>SIN(RADIANS(I304))*(1.914602-G304*(0.004817+0.000014*G304))+SIN(RADIANS(2*I304))*(0.019993-0.000101*G304)+SIN(RADIANS(3*I304))*0.000289</f>
        <v>-1.7430479462408783</v>
      </c>
      <c r="L304">
        <f t="shared" si="93"/>
        <v>217.05111690401196</v>
      </c>
      <c r="M304">
        <f t="shared" si="94"/>
        <v>8573.7212030658065</v>
      </c>
      <c r="N304">
        <f t="shared" si="95"/>
        <v>0.99305104525499965</v>
      </c>
      <c r="O304">
        <f>L304-0.00569-0.00478*SIN(RADIANS(125.04-1934.136*G304))</f>
        <v>217.04213586914466</v>
      </c>
      <c r="P304">
        <f>23+(26+((21.448-G304*(46.815+G304*(0.00059-G304*0.001813))))/60)/60</f>
        <v>23.436322491404376</v>
      </c>
      <c r="Q304">
        <f>P304+0.00256*COS(RADIANS(125.04-1934.136*G304))</f>
        <v>23.438179093962077</v>
      </c>
      <c r="R304">
        <f t="shared" si="96"/>
        <v>-145.29985390522697</v>
      </c>
      <c r="S304">
        <f t="shared" si="97"/>
        <v>-13.863588362519799</v>
      </c>
      <c r="T304">
        <f t="shared" si="98"/>
        <v>4.3030329898722193E-2</v>
      </c>
      <c r="U304">
        <f t="shared" si="99"/>
        <v>16.387141709114275</v>
      </c>
      <c r="V304">
        <f t="shared" si="100"/>
        <v>76.609199516509193</v>
      </c>
      <c r="W304" s="7">
        <f t="shared" si="101"/>
        <v>0.45474732103533733</v>
      </c>
      <c r="X304" s="7">
        <f t="shared" si="102"/>
        <v>0.241943989045034</v>
      </c>
      <c r="Y304" s="7">
        <f t="shared" si="103"/>
        <v>0.66755065302564065</v>
      </c>
      <c r="Z304">
        <f t="shared" si="104"/>
        <v>612.87359613207354</v>
      </c>
      <c r="AA304">
        <f>MOD(E304*1440+U304+4*$B$3-60*$B$4,1440)</f>
        <v>785.16385770911427</v>
      </c>
      <c r="AB304">
        <f t="shared" si="105"/>
        <v>16.290964427278567</v>
      </c>
      <c r="AC304">
        <f t="shared" si="88"/>
        <v>61.370769629198293</v>
      </c>
      <c r="AD304">
        <f t="shared" si="106"/>
        <v>28.629230370801707</v>
      </c>
      <c r="AE304">
        <f t="shared" si="107"/>
        <v>2.9445873626238444E-2</v>
      </c>
      <c r="AF304">
        <f t="shared" si="108"/>
        <v>28.658676244427944</v>
      </c>
      <c r="AG304">
        <f t="shared" si="89"/>
        <v>198.0760291460212</v>
      </c>
    </row>
    <row r="305" spans="4:33" x14ac:dyDescent="0.25">
      <c r="D305" s="1">
        <f t="shared" si="109"/>
        <v>44865</v>
      </c>
      <c r="E305" s="7">
        <f t="shared" si="90"/>
        <v>0.5</v>
      </c>
      <c r="F305" s="2">
        <f t="shared" si="91"/>
        <v>2459884</v>
      </c>
      <c r="G305" s="3">
        <f t="shared" si="92"/>
        <v>0.22830937713894592</v>
      </c>
      <c r="H305">
        <f>MOD(280.46646+G305*(36000.76983 + G305*0.0003032),360)</f>
        <v>219.77981221420669</v>
      </c>
      <c r="I305">
        <f>357.52911+G305*(35999.05029 - 0.0001537*G305)</f>
        <v>8576.4498512918508</v>
      </c>
      <c r="J305">
        <f>0.016708634-G305*(0.000042037+0.0000001267*G305)</f>
        <v>1.6699029954453957E-2</v>
      </c>
      <c r="K305">
        <f>SIN(RADIANS(I305))*(1.914602-G305*(0.004817+0.000014*G305))+SIN(RADIANS(2*I305))*(0.019993-0.000101*G305)+SIN(RADIANS(3*I305))*0.000289</f>
        <v>-1.7290791173111688</v>
      </c>
      <c r="L305">
        <f t="shared" si="93"/>
        <v>218.05073309689553</v>
      </c>
      <c r="M305">
        <f t="shared" si="94"/>
        <v>8574.7207721745399</v>
      </c>
      <c r="N305">
        <f t="shared" si="95"/>
        <v>0.99278904311299743</v>
      </c>
      <c r="O305">
        <f>L305-0.00569-0.00478*SIN(RADIANS(125.04-1934.136*G305))</f>
        <v>218.04175526734866</v>
      </c>
      <c r="P305">
        <f>23+(26+((21.448-G305*(46.815+G305*(0.00059-G305*0.001813))))/60)/60</f>
        <v>23.436322135369803</v>
      </c>
      <c r="Q305">
        <f>P305+0.00256*COS(RADIANS(125.04-1934.136*G305))</f>
        <v>23.438180366125408</v>
      </c>
      <c r="R305">
        <f t="shared" si="96"/>
        <v>-144.32547296521801</v>
      </c>
      <c r="S305">
        <f t="shared" si="97"/>
        <v>-14.188540073379992</v>
      </c>
      <c r="T305">
        <f t="shared" si="98"/>
        <v>4.303033470273912E-2</v>
      </c>
      <c r="U305">
        <f t="shared" si="99"/>
        <v>16.432826736901166</v>
      </c>
      <c r="V305">
        <f t="shared" si="100"/>
        <v>76.246866940949445</v>
      </c>
      <c r="W305" s="7">
        <f t="shared" si="101"/>
        <v>0.45471559532159644</v>
      </c>
      <c r="X305" s="7">
        <f t="shared" si="102"/>
        <v>0.24291874270784802</v>
      </c>
      <c r="Y305" s="7">
        <f t="shared" si="103"/>
        <v>0.66651244793534492</v>
      </c>
      <c r="Z305">
        <f t="shared" si="104"/>
        <v>609.97493552759556</v>
      </c>
      <c r="AA305">
        <f>MOD(E305*1440+U305+4*$B$3-60*$B$4,1440)</f>
        <v>785.20954273690108</v>
      </c>
      <c r="AB305">
        <f t="shared" si="105"/>
        <v>16.302385684225271</v>
      </c>
      <c r="AC305">
        <f t="shared" si="88"/>
        <v>61.690016853262755</v>
      </c>
      <c r="AD305">
        <f t="shared" si="106"/>
        <v>28.309983146737245</v>
      </c>
      <c r="AE305">
        <f t="shared" si="107"/>
        <v>2.9836786460148566E-2</v>
      </c>
      <c r="AF305">
        <f t="shared" si="108"/>
        <v>28.339819933197393</v>
      </c>
      <c r="AG305">
        <f t="shared" si="89"/>
        <v>198.00592680106649</v>
      </c>
    </row>
    <row r="306" spans="4:33" x14ac:dyDescent="0.25">
      <c r="D306" s="1">
        <f t="shared" si="109"/>
        <v>44866</v>
      </c>
      <c r="E306" s="7">
        <f t="shared" si="90"/>
        <v>0.5</v>
      </c>
      <c r="F306" s="2">
        <f t="shared" si="91"/>
        <v>2459885</v>
      </c>
      <c r="G306" s="3">
        <f t="shared" si="92"/>
        <v>0.22833675564681724</v>
      </c>
      <c r="H306">
        <f>MOD(280.46646+G306*(36000.76983 + G306*0.0003032),360)</f>
        <v>220.76545957816234</v>
      </c>
      <c r="I306">
        <f>357.52911+G306*(35999.05029 - 0.0001537*G306)</f>
        <v>8577.435451571655</v>
      </c>
      <c r="J306">
        <f>0.016708634-G306*(0.000042037+0.0000001267*G306)</f>
        <v>1.6699028801959583E-2</v>
      </c>
      <c r="K306">
        <f>SIN(RADIANS(I306))*(1.914602-G306*(0.004817+0.000014*G306))+SIN(RADIANS(2*I306))*(0.019993-0.000101*G306)+SIN(RADIANS(3*I306))*0.000289</f>
        <v>-1.7145846437721717</v>
      </c>
      <c r="L306">
        <f t="shared" si="93"/>
        <v>219.05087493439015</v>
      </c>
      <c r="M306">
        <f t="shared" si="94"/>
        <v>8575.7208669278825</v>
      </c>
      <c r="N306">
        <f t="shared" si="95"/>
        <v>0.99252913755724881</v>
      </c>
      <c r="O306">
        <f>L306-0.00569-0.00478*SIN(RADIANS(125.04-1934.136*G306))</f>
        <v>219.04190031297207</v>
      </c>
      <c r="P306">
        <f>23+(26+((21.448-G306*(46.815+G306*(0.00059-G306*0.001813))))/60)/60</f>
        <v>23.436321779335231</v>
      </c>
      <c r="Q306">
        <f>P306+0.00256*COS(RADIANS(125.04-1934.136*G306))</f>
        <v>23.438181636701479</v>
      </c>
      <c r="R306">
        <f t="shared" si="96"/>
        <v>-143.34779625482869</v>
      </c>
      <c r="S306">
        <f t="shared" si="97"/>
        <v>-14.509710635282984</v>
      </c>
      <c r="T306">
        <f t="shared" si="98"/>
        <v>4.3030339500762446E-2</v>
      </c>
      <c r="U306">
        <f t="shared" si="99"/>
        <v>16.465103666773615</v>
      </c>
      <c r="V306">
        <f t="shared" si="100"/>
        <v>75.887213990678262</v>
      </c>
      <c r="W306" s="7">
        <f t="shared" si="101"/>
        <v>0.45469318078696275</v>
      </c>
      <c r="X306" s="7">
        <f t="shared" si="102"/>
        <v>0.24389536414618981</v>
      </c>
      <c r="Y306" s="7">
        <f t="shared" si="103"/>
        <v>0.66549099742773576</v>
      </c>
      <c r="Z306">
        <f t="shared" si="104"/>
        <v>607.0977119254261</v>
      </c>
      <c r="AA306">
        <f>MOD(E306*1440+U306+4*$B$3-60*$B$4,1440)</f>
        <v>785.24181966677361</v>
      </c>
      <c r="AB306">
        <f t="shared" si="105"/>
        <v>16.310454916693402</v>
      </c>
      <c r="AC306">
        <f t="shared" si="88"/>
        <v>62.004885717313783</v>
      </c>
      <c r="AD306">
        <f t="shared" si="106"/>
        <v>27.995114282686217</v>
      </c>
      <c r="AE306">
        <f t="shared" si="107"/>
        <v>3.0230211469068742E-2</v>
      </c>
      <c r="AF306">
        <f t="shared" si="108"/>
        <v>28.025344494155284</v>
      </c>
      <c r="AG306">
        <f t="shared" si="89"/>
        <v>197.93357662115636</v>
      </c>
    </row>
    <row r="307" spans="4:33" x14ac:dyDescent="0.25">
      <c r="D307" s="1">
        <f t="shared" si="109"/>
        <v>44867</v>
      </c>
      <c r="E307" s="7">
        <f t="shared" si="90"/>
        <v>0.5</v>
      </c>
      <c r="F307" s="2">
        <f t="shared" si="91"/>
        <v>2459886</v>
      </c>
      <c r="G307" s="3">
        <f t="shared" si="92"/>
        <v>0.22836413415468856</v>
      </c>
      <c r="H307">
        <f>MOD(280.46646+G307*(36000.76983 + G307*0.0003032),360)</f>
        <v>221.75110694211799</v>
      </c>
      <c r="I307">
        <f>357.52911+G307*(35999.05029 - 0.0001537*G307)</f>
        <v>8578.4210518514574</v>
      </c>
      <c r="J307">
        <f>0.016708634-G307*(0.000042037+0.0000001267*G307)</f>
        <v>1.6699027649465015E-2</v>
      </c>
      <c r="K307">
        <f>SIN(RADIANS(I307))*(1.914602-G307*(0.004817+0.000014*G307))+SIN(RADIANS(2*I307))*(0.019993-0.000101*G307)+SIN(RADIANS(3*I307))*0.000289</f>
        <v>-1.6995684203622676</v>
      </c>
      <c r="L307">
        <f t="shared" si="93"/>
        <v>220.05153852175573</v>
      </c>
      <c r="M307">
        <f t="shared" si="94"/>
        <v>8576.7214834310944</v>
      </c>
      <c r="N307">
        <f t="shared" si="95"/>
        <v>0.9922714088910467</v>
      </c>
      <c r="O307">
        <f>L307-0.00569-0.00478*SIN(RADIANS(125.04-1934.136*G307))</f>
        <v>220.04256711127212</v>
      </c>
      <c r="P307">
        <f>23+(26+((21.448-G307*(46.815+G307*(0.00059-G307*0.001813))))/60)/60</f>
        <v>23.436321423300662</v>
      </c>
      <c r="Q307">
        <f>P307+0.00256*COS(RADIANS(125.04-1934.136*G307))</f>
        <v>23.438182905688908</v>
      </c>
      <c r="R307">
        <f t="shared" si="96"/>
        <v>-142.3667846559797</v>
      </c>
      <c r="S307">
        <f t="shared" si="97"/>
        <v>-14.826987506544793</v>
      </c>
      <c r="T307">
        <f t="shared" si="98"/>
        <v>4.3030344292786932E-2</v>
      </c>
      <c r="U307">
        <f t="shared" si="99"/>
        <v>16.483812386975334</v>
      </c>
      <c r="V307">
        <f t="shared" si="100"/>
        <v>75.530374032240559</v>
      </c>
      <c r="W307" s="7">
        <f t="shared" si="101"/>
        <v>0.45468018862015602</v>
      </c>
      <c r="X307" s="7">
        <f t="shared" si="102"/>
        <v>0.24487359408615444</v>
      </c>
      <c r="Y307" s="7">
        <f t="shared" si="103"/>
        <v>0.66448678315415755</v>
      </c>
      <c r="Z307">
        <f t="shared" si="104"/>
        <v>604.24299225792447</v>
      </c>
      <c r="AA307">
        <f>MOD(E307*1440+U307+4*$B$3-60*$B$4,1440)</f>
        <v>785.26052838697535</v>
      </c>
      <c r="AB307">
        <f t="shared" si="105"/>
        <v>16.315132096743838</v>
      </c>
      <c r="AC307">
        <f t="shared" si="88"/>
        <v>62.315264131936281</v>
      </c>
      <c r="AD307">
        <f t="shared" si="106"/>
        <v>27.684735868063719</v>
      </c>
      <c r="AE307">
        <f t="shared" si="107"/>
        <v>3.0625935606386621E-2</v>
      </c>
      <c r="AF307">
        <f t="shared" si="108"/>
        <v>27.715361803670106</v>
      </c>
      <c r="AG307">
        <f t="shared" si="89"/>
        <v>197.8589860418835</v>
      </c>
    </row>
    <row r="308" spans="4:33" x14ac:dyDescent="0.25">
      <c r="D308" s="1">
        <f t="shared" si="109"/>
        <v>44868</v>
      </c>
      <c r="E308" s="7">
        <f t="shared" si="90"/>
        <v>0.5</v>
      </c>
      <c r="F308" s="2">
        <f t="shared" si="91"/>
        <v>2459887</v>
      </c>
      <c r="G308" s="3">
        <f t="shared" si="92"/>
        <v>0.22839151266255989</v>
      </c>
      <c r="H308">
        <f>MOD(280.46646+G308*(36000.76983 + G308*0.0003032),360)</f>
        <v>222.73675430607364</v>
      </c>
      <c r="I308">
        <f>357.52911+G308*(35999.05029 - 0.0001537*G308)</f>
        <v>8579.4066521312598</v>
      </c>
      <c r="J308">
        <f>0.016708634-G308*(0.000042037+0.0000001267*G308)</f>
        <v>1.6699026496970262E-2</v>
      </c>
      <c r="K308">
        <f>SIN(RADIANS(I308))*(1.914602-G308*(0.004817+0.000014*G308))+SIN(RADIANS(2*I308))*(0.019993-0.000101*G308)+SIN(RADIANS(3*I308))*0.000289</f>
        <v>-1.6840345131190466</v>
      </c>
      <c r="L308">
        <f t="shared" si="93"/>
        <v>221.05271979295458</v>
      </c>
      <c r="M308">
        <f t="shared" si="94"/>
        <v>8577.7226176181412</v>
      </c>
      <c r="N308">
        <f t="shared" si="95"/>
        <v>0.99201593686889367</v>
      </c>
      <c r="O308">
        <f>L308-0.00569-0.00478*SIN(RADIANS(125.04-1934.136*G308))</f>
        <v>221.04375159620832</v>
      </c>
      <c r="P308">
        <f>23+(26+((21.448-G308*(46.815+G308*(0.00059-G308*0.001813))))/60)/60</f>
        <v>23.436321067266089</v>
      </c>
      <c r="Q308">
        <f>P308+0.00256*COS(RADIANS(125.04-1934.136*G308))</f>
        <v>23.438184173086295</v>
      </c>
      <c r="R308">
        <f t="shared" si="96"/>
        <v>-141.382402087918</v>
      </c>
      <c r="S308">
        <f t="shared" si="97"/>
        <v>-15.140258049587063</v>
      </c>
      <c r="T308">
        <f t="shared" si="98"/>
        <v>4.3030349078807276E-2</v>
      </c>
      <c r="U308">
        <f t="shared" si="99"/>
        <v>16.488806494748154</v>
      </c>
      <c r="V308">
        <f t="shared" si="100"/>
        <v>75.176484593678452</v>
      </c>
      <c r="W308" s="7">
        <f t="shared" si="101"/>
        <v>0.45467672048975827</v>
      </c>
      <c r="X308" s="7">
        <f t="shared" si="102"/>
        <v>0.24585315217398479</v>
      </c>
      <c r="Y308" s="7">
        <f t="shared" si="103"/>
        <v>0.66350028880553169</v>
      </c>
      <c r="Z308">
        <f t="shared" si="104"/>
        <v>601.41187674942762</v>
      </c>
      <c r="AA308">
        <f>MOD(E308*1440+U308+4*$B$3-60*$B$4,1440)</f>
        <v>785.2655224947481</v>
      </c>
      <c r="AB308">
        <f t="shared" si="105"/>
        <v>16.316380623687024</v>
      </c>
      <c r="AC308">
        <f t="shared" si="88"/>
        <v>62.621040926038916</v>
      </c>
      <c r="AD308">
        <f t="shared" si="106"/>
        <v>27.378959073961084</v>
      </c>
      <c r="AE308">
        <f t="shared" si="107"/>
        <v>3.1023729295863618E-2</v>
      </c>
      <c r="AF308">
        <f t="shared" si="108"/>
        <v>27.409982803256948</v>
      </c>
      <c r="AG308">
        <f t="shared" si="89"/>
        <v>197.78216550346878</v>
      </c>
    </row>
    <row r="309" spans="4:33" x14ac:dyDescent="0.25">
      <c r="D309" s="1">
        <f t="shared" si="109"/>
        <v>44869</v>
      </c>
      <c r="E309" s="7">
        <f t="shared" si="90"/>
        <v>0.5</v>
      </c>
      <c r="F309" s="2">
        <f t="shared" si="91"/>
        <v>2459888</v>
      </c>
      <c r="G309" s="3">
        <f t="shared" si="92"/>
        <v>0.22841889117043121</v>
      </c>
      <c r="H309">
        <f>MOD(280.46646+G309*(36000.76983 + G309*0.0003032),360)</f>
        <v>223.7224016700311</v>
      </c>
      <c r="I309">
        <f>357.52911+G309*(35999.05029 - 0.0001537*G309)</f>
        <v>8580.3922524110621</v>
      </c>
      <c r="J309">
        <f>0.016708634-G309*(0.000042037+0.0000001267*G309)</f>
        <v>1.6699025344475316E-2</v>
      </c>
      <c r="K309">
        <f>SIN(RADIANS(I309))*(1.914602-G309*(0.004817+0.000014*G309))+SIN(RADIANS(2*I309))*(0.019993-0.000101*G309)+SIN(RADIANS(3*I309))*0.000289</f>
        <v>-1.6679871586746919</v>
      </c>
      <c r="L309">
        <f t="shared" si="93"/>
        <v>222.05441451135641</v>
      </c>
      <c r="M309">
        <f t="shared" si="94"/>
        <v>8578.7242652523873</v>
      </c>
      <c r="N309">
        <f t="shared" si="95"/>
        <v>0.99176280066883304</v>
      </c>
      <c r="O309">
        <f>L309-0.00569-0.00478*SIN(RADIANS(125.04-1934.136*G309))</f>
        <v>222.04544953114768</v>
      </c>
      <c r="P309">
        <f>23+(26+((21.448-G309*(46.815+G309*(0.00059-G309*0.001813))))/60)/60</f>
        <v>23.436320711231517</v>
      </c>
      <c r="Q309">
        <f>P309+0.00256*COS(RADIANS(125.04-1934.136*G309))</f>
        <v>23.438185438892258</v>
      </c>
      <c r="R309">
        <f t="shared" si="96"/>
        <v>-140.39461561994983</v>
      </c>
      <c r="S309">
        <f t="shared" si="97"/>
        <v>-15.449409584838287</v>
      </c>
      <c r="T309">
        <f t="shared" si="98"/>
        <v>4.3030353858818315E-2</v>
      </c>
      <c r="U309">
        <f t="shared" si="99"/>
        <v>16.479953784246735</v>
      </c>
      <c r="V309">
        <f t="shared" si="100"/>
        <v>74.825687372727998</v>
      </c>
      <c r="W309" s="7">
        <f t="shared" si="101"/>
        <v>0.45468286820538423</v>
      </c>
      <c r="X309" s="7">
        <f t="shared" si="102"/>
        <v>0.24683373661447314</v>
      </c>
      <c r="Y309" s="7">
        <f t="shared" si="103"/>
        <v>0.66253199979629529</v>
      </c>
      <c r="Z309">
        <f t="shared" si="104"/>
        <v>598.60549898182398</v>
      </c>
      <c r="AA309">
        <f>MOD(E309*1440+U309+4*$B$3-60*$B$4,1440)</f>
        <v>785.2566697842467</v>
      </c>
      <c r="AB309">
        <f t="shared" si="105"/>
        <v>16.314167446061674</v>
      </c>
      <c r="AC309">
        <f t="shared" si="88"/>
        <v>62.922105910563424</v>
      </c>
      <c r="AD309">
        <f t="shared" si="106"/>
        <v>27.077894089436576</v>
      </c>
      <c r="AE309">
        <f t="shared" si="107"/>
        <v>3.1423345904644066E-2</v>
      </c>
      <c r="AF309">
        <f t="shared" si="108"/>
        <v>27.109317435341222</v>
      </c>
      <c r="AG309">
        <f t="shared" si="89"/>
        <v>197.70312846117181</v>
      </c>
    </row>
    <row r="310" spans="4:33" x14ac:dyDescent="0.25">
      <c r="D310" s="1">
        <f t="shared" si="109"/>
        <v>44870</v>
      </c>
      <c r="E310" s="7">
        <f t="shared" si="90"/>
        <v>0.5</v>
      </c>
      <c r="F310" s="2">
        <f t="shared" si="91"/>
        <v>2459889</v>
      </c>
      <c r="G310" s="3">
        <f t="shared" si="92"/>
        <v>0.22844626967830253</v>
      </c>
      <c r="H310">
        <f>MOD(280.46646+G310*(36000.76983 + G310*0.0003032),360)</f>
        <v>224.70804903398675</v>
      </c>
      <c r="I310">
        <f>357.52911+G310*(35999.05029 - 0.0001537*G310)</f>
        <v>8581.3778526908645</v>
      </c>
      <c r="J310">
        <f>0.016708634-G310*(0.000042037+0.0000001267*G310)</f>
        <v>1.6699024191980182E-2</v>
      </c>
      <c r="K310">
        <f>SIN(RADIANS(I310))*(1.914602-G310*(0.004817+0.000014*G310))+SIN(RADIANS(2*I310))*(0.019993-0.000101*G310)+SIN(RADIANS(3*I310))*0.000289</f>
        <v>-1.6514307634804331</v>
      </c>
      <c r="L310">
        <f t="shared" si="93"/>
        <v>223.05661827050633</v>
      </c>
      <c r="M310">
        <f t="shared" si="94"/>
        <v>8579.7264219273839</v>
      </c>
      <c r="N310">
        <f t="shared" si="95"/>
        <v>0.99151207886481685</v>
      </c>
      <c r="O310">
        <f>L310-0.00569-0.00478*SIN(RADIANS(125.04-1934.136*G310))</f>
        <v>223.04765650963256</v>
      </c>
      <c r="P310">
        <f>23+(26+((21.448-G310*(46.815+G310*(0.00059-G310*0.001813))))/60)/60</f>
        <v>23.436320355196948</v>
      </c>
      <c r="Q310">
        <f>P310+0.00256*COS(RADIANS(125.04-1934.136*G310))</f>
        <v>23.438186703105416</v>
      </c>
      <c r="R310">
        <f t="shared" si="96"/>
        <v>-139.40339558386898</v>
      </c>
      <c r="S310">
        <f t="shared" si="97"/>
        <v>-15.754329448018247</v>
      </c>
      <c r="T310">
        <f t="shared" si="98"/>
        <v>4.3030358632814771E-2</v>
      </c>
      <c r="U310">
        <f t="shared" si="99"/>
        <v>16.457136720662131</v>
      </c>
      <c r="V310">
        <f t="shared" si="100"/>
        <v>74.478128231974665</v>
      </c>
      <c r="W310" s="7">
        <f t="shared" si="101"/>
        <v>0.4546987133884291</v>
      </c>
      <c r="X310" s="7">
        <f t="shared" si="102"/>
        <v>0.24781502385516616</v>
      </c>
      <c r="Y310" s="7">
        <f t="shared" si="103"/>
        <v>0.66158240292169213</v>
      </c>
      <c r="Z310">
        <f t="shared" si="104"/>
        <v>595.82502585579732</v>
      </c>
      <c r="AA310">
        <f>MOD(E310*1440+U310+4*$B$3-60*$B$4,1440)</f>
        <v>785.23385272066207</v>
      </c>
      <c r="AB310">
        <f t="shared" si="105"/>
        <v>16.308463180165518</v>
      </c>
      <c r="AC310">
        <f t="shared" si="88"/>
        <v>63.218349942756973</v>
      </c>
      <c r="AD310">
        <f t="shared" si="106"/>
        <v>26.781650057243027</v>
      </c>
      <c r="AE310">
        <f t="shared" si="107"/>
        <v>3.1824521250267211E-2</v>
      </c>
      <c r="AF310">
        <f t="shared" si="108"/>
        <v>26.813474578493295</v>
      </c>
      <c r="AG310">
        <f t="shared" si="89"/>
        <v>197.62189139133827</v>
      </c>
    </row>
    <row r="311" spans="4:33" x14ac:dyDescent="0.25">
      <c r="D311" s="1">
        <f t="shared" si="109"/>
        <v>44871</v>
      </c>
      <c r="E311" s="7">
        <f t="shared" si="90"/>
        <v>0.5</v>
      </c>
      <c r="F311" s="2">
        <f t="shared" si="91"/>
        <v>2459890</v>
      </c>
      <c r="G311" s="3">
        <f t="shared" si="92"/>
        <v>0.22847364818617386</v>
      </c>
      <c r="H311">
        <f>MOD(280.46646+G311*(36000.76983 + G311*0.0003032),360)</f>
        <v>225.69369639794422</v>
      </c>
      <c r="I311">
        <f>357.52911+G311*(35999.05029 - 0.0001537*G311)</f>
        <v>8582.3634529706669</v>
      </c>
      <c r="J311">
        <f>0.016708634-G311*(0.000042037+0.0000001267*G311)</f>
        <v>1.6699023039484853E-2</v>
      </c>
      <c r="K311">
        <f>SIN(RADIANS(I311))*(1.914602-G311*(0.004817+0.000014*G311))+SIN(RADIANS(2*I311))*(0.019993-0.000101*G311)+SIN(RADIANS(3*I311))*0.000289</f>
        <v>-1.6343699029595433</v>
      </c>
      <c r="L311">
        <f t="shared" si="93"/>
        <v>224.05932649498467</v>
      </c>
      <c r="M311">
        <f t="shared" si="94"/>
        <v>8580.7290830677066</v>
      </c>
      <c r="N311">
        <f t="shared" si="95"/>
        <v>0.99126384939913825</v>
      </c>
      <c r="O311">
        <f>L311-0.00569-0.00478*SIN(RADIANS(125.04-1934.136*G311))</f>
        <v>224.05036795624051</v>
      </c>
      <c r="P311">
        <f>23+(26+((21.448-G311*(46.815+G311*(0.00059-G311*0.001813))))/60)/60</f>
        <v>23.436319999162375</v>
      </c>
      <c r="Q311">
        <f>P311+0.00256*COS(RADIANS(125.04-1934.136*G311))</f>
        <v>23.438187965724374</v>
      </c>
      <c r="R311">
        <f t="shared" si="96"/>
        <v>-138.40871568570466</v>
      </c>
      <c r="S311">
        <f t="shared" si="97"/>
        <v>-16.054905050847427</v>
      </c>
      <c r="T311">
        <f t="shared" si="98"/>
        <v>4.3030363400791395E-2</v>
      </c>
      <c r="U311">
        <f t="shared" si="99"/>
        <v>16.420252898686844</v>
      </c>
      <c r="V311">
        <f t="shared" si="100"/>
        <v>74.13395718002289</v>
      </c>
      <c r="W311" s="7">
        <f t="shared" si="101"/>
        <v>0.45472432715368971</v>
      </c>
      <c r="X311" s="7">
        <f t="shared" si="102"/>
        <v>0.24879666832029279</v>
      </c>
      <c r="Y311" s="7">
        <f t="shared" si="103"/>
        <v>0.66065198598708663</v>
      </c>
      <c r="Z311">
        <f t="shared" si="104"/>
        <v>593.07165744018312</v>
      </c>
      <c r="AA311">
        <f>MOD(E311*1440+U311+4*$B$3-60*$B$4,1440)</f>
        <v>785.19696889868681</v>
      </c>
      <c r="AB311">
        <f t="shared" si="105"/>
        <v>16.299242224671701</v>
      </c>
      <c r="AC311">
        <f t="shared" si="88"/>
        <v>63.509664990946732</v>
      </c>
      <c r="AD311">
        <f t="shared" si="106"/>
        <v>26.490335009053268</v>
      </c>
      <c r="AE311">
        <f t="shared" si="107"/>
        <v>3.222697314841682E-2</v>
      </c>
      <c r="AF311">
        <f t="shared" si="108"/>
        <v>26.522561982201687</v>
      </c>
      <c r="AG311">
        <f t="shared" si="89"/>
        <v>197.53847379293154</v>
      </c>
    </row>
    <row r="312" spans="4:33" x14ac:dyDescent="0.25">
      <c r="D312" s="1">
        <f t="shared" si="109"/>
        <v>44872</v>
      </c>
      <c r="E312" s="7">
        <f t="shared" si="90"/>
        <v>0.5</v>
      </c>
      <c r="F312" s="2">
        <f t="shared" si="91"/>
        <v>2459891</v>
      </c>
      <c r="G312" s="3">
        <f t="shared" si="92"/>
        <v>0.22850102669404518</v>
      </c>
      <c r="H312">
        <f>MOD(280.46646+G312*(36000.76983 + G312*0.0003032),360)</f>
        <v>226.67934376190169</v>
      </c>
      <c r="I312">
        <f>357.52911+G312*(35999.05029 - 0.0001537*G312)</f>
        <v>8583.3490532504693</v>
      </c>
      <c r="J312">
        <f>0.016708634-G312*(0.000042037+0.0000001267*G312)</f>
        <v>1.6699021886989341E-2</v>
      </c>
      <c r="K312">
        <f>SIN(RADIANS(I312))*(1.914602-G312*(0.004817+0.000014*G312))+SIN(RADIANS(2*I312))*(0.019993-0.000101*G312)+SIN(RADIANS(3*I312))*0.000289</f>
        <v>-1.6168093205888463</v>
      </c>
      <c r="L312">
        <f t="shared" si="93"/>
        <v>225.06253444131283</v>
      </c>
      <c r="M312">
        <f t="shared" si="94"/>
        <v>8581.7322439298805</v>
      </c>
      <c r="N312">
        <f t="shared" si="95"/>
        <v>0.9910181895549327</v>
      </c>
      <c r="O312">
        <f>L312-0.00569-0.00478*SIN(RADIANS(125.04-1934.136*G312))</f>
        <v>225.05357912749017</v>
      </c>
      <c r="P312">
        <f>23+(26+((21.448-G312*(46.815+G312*(0.00059-G312*0.001813))))/60)/60</f>
        <v>23.436319643127806</v>
      </c>
      <c r="Q312">
        <f>P312+0.00256*COS(RADIANS(125.04-1934.136*G312))</f>
        <v>23.438189226747767</v>
      </c>
      <c r="R312">
        <f t="shared" si="96"/>
        <v>-137.41055311646045</v>
      </c>
      <c r="S312">
        <f t="shared" si="97"/>
        <v>-16.35102394518994</v>
      </c>
      <c r="T312">
        <f t="shared" si="98"/>
        <v>4.3030368162743055E-2</v>
      </c>
      <c r="U312">
        <f t="shared" si="99"/>
        <v>16.369215483461488</v>
      </c>
      <c r="V312">
        <f t="shared" si="100"/>
        <v>73.793328337750722</v>
      </c>
      <c r="W312" s="7">
        <f t="shared" si="101"/>
        <v>0.45475976980315175</v>
      </c>
      <c r="X312" s="7">
        <f t="shared" si="102"/>
        <v>0.24977830219828864</v>
      </c>
      <c r="Y312" s="7">
        <f t="shared" si="103"/>
        <v>0.65974123740801482</v>
      </c>
      <c r="Z312">
        <f t="shared" si="104"/>
        <v>590.34662670200578</v>
      </c>
      <c r="AA312">
        <f>MOD(E312*1440+U312+4*$B$3-60*$B$4,1440)</f>
        <v>785.14593148346148</v>
      </c>
      <c r="AB312">
        <f t="shared" si="105"/>
        <v>16.28648287086537</v>
      </c>
      <c r="AC312">
        <f t="shared" si="88"/>
        <v>63.79594419973656</v>
      </c>
      <c r="AD312">
        <f t="shared" si="106"/>
        <v>26.20405580026344</v>
      </c>
      <c r="AE312">
        <f t="shared" si="107"/>
        <v>3.263040100853834E-2</v>
      </c>
      <c r="AF312">
        <f t="shared" si="108"/>
        <v>26.236686201271979</v>
      </c>
      <c r="AG312">
        <f t="shared" si="89"/>
        <v>197.45289818442308</v>
      </c>
    </row>
    <row r="313" spans="4:33" x14ac:dyDescent="0.25">
      <c r="D313" s="1">
        <f t="shared" si="109"/>
        <v>44873</v>
      </c>
      <c r="E313" s="7">
        <f t="shared" si="90"/>
        <v>0.5</v>
      </c>
      <c r="F313" s="2">
        <f t="shared" si="91"/>
        <v>2459892</v>
      </c>
      <c r="G313" s="3">
        <f t="shared" si="92"/>
        <v>0.2285284052019165</v>
      </c>
      <c r="H313">
        <f>MOD(280.46646+G313*(36000.76983 + G313*0.0003032),360)</f>
        <v>227.66499112585916</v>
      </c>
      <c r="I313">
        <f>357.52911+G313*(35999.05029 - 0.0001537*G313)</f>
        <v>8584.3346535302717</v>
      </c>
      <c r="J313">
        <f>0.016708634-G313*(0.000042037+0.0000001267*G313)</f>
        <v>1.6699020734493634E-2</v>
      </c>
      <c r="K313">
        <f>SIN(RADIANS(I313))*(1.914602-G313*(0.004817+0.000014*G313))+SIN(RADIANS(2*I313))*(0.019993-0.000101*G313)+SIN(RADIANS(3*I313))*0.000289</f>
        <v>-1.5987539269077931</v>
      </c>
      <c r="L313">
        <f t="shared" si="93"/>
        <v>226.06623719895137</v>
      </c>
      <c r="M313">
        <f t="shared" si="94"/>
        <v>8582.7358996033636</v>
      </c>
      <c r="N313">
        <f t="shared" si="95"/>
        <v>0.99077517592876618</v>
      </c>
      <c r="O313">
        <f>L313-0.00569-0.00478*SIN(RADIANS(125.04-1934.136*G313))</f>
        <v>226.05728511283939</v>
      </c>
      <c r="P313">
        <f>23+(26+((21.448-G313*(46.815+G313*(0.00059-G313*0.001813))))/60)/60</f>
        <v>23.436319287093234</v>
      </c>
      <c r="Q313">
        <f>P313+0.00256*COS(RADIANS(125.04-1934.136*G313))</f>
        <v>23.438190486174193</v>
      </c>
      <c r="R313">
        <f t="shared" si="96"/>
        <v>-136.40888866140224</v>
      </c>
      <c r="S313">
        <f t="shared" si="97"/>
        <v>-16.642573890656578</v>
      </c>
      <c r="T313">
        <f t="shared" si="98"/>
        <v>4.3030372918664427E-2</v>
      </c>
      <c r="U313">
        <f t="shared" si="99"/>
        <v>16.303953632161903</v>
      </c>
      <c r="V313">
        <f t="shared" si="100"/>
        <v>73.456399888683663</v>
      </c>
      <c r="W313" s="7">
        <f t="shared" si="101"/>
        <v>0.45480509053322093</v>
      </c>
      <c r="X313" s="7">
        <f t="shared" si="102"/>
        <v>0.25075953528687744</v>
      </c>
      <c r="Y313" s="7">
        <f t="shared" si="103"/>
        <v>0.65885064577956443</v>
      </c>
      <c r="Z313">
        <f t="shared" si="104"/>
        <v>587.6511991094693</v>
      </c>
      <c r="AA313">
        <f>MOD(E313*1440+U313+4*$B$3-60*$B$4,1440)</f>
        <v>785.08066963216186</v>
      </c>
      <c r="AB313">
        <f t="shared" si="105"/>
        <v>16.270167408040464</v>
      </c>
      <c r="AC313">
        <f t="shared" si="88"/>
        <v>64.077081955577341</v>
      </c>
      <c r="AD313">
        <f t="shared" si="106"/>
        <v>25.922918044422659</v>
      </c>
      <c r="AE313">
        <f t="shared" si="107"/>
        <v>3.3034485484891171E-2</v>
      </c>
      <c r="AF313">
        <f t="shared" si="108"/>
        <v>25.955952529907549</v>
      </c>
      <c r="AG313">
        <f t="shared" si="89"/>
        <v>197.36519009593275</v>
      </c>
    </row>
    <row r="314" spans="4:33" x14ac:dyDescent="0.25">
      <c r="D314" s="1">
        <f t="shared" si="109"/>
        <v>44874</v>
      </c>
      <c r="E314" s="7">
        <f t="shared" si="90"/>
        <v>0.5</v>
      </c>
      <c r="F314" s="2">
        <f t="shared" si="91"/>
        <v>2459893</v>
      </c>
      <c r="G314" s="3">
        <f t="shared" si="92"/>
        <v>0.22855578370978782</v>
      </c>
      <c r="H314">
        <f>MOD(280.46646+G314*(36000.76983 + G314*0.0003032),360)</f>
        <v>228.65063848981845</v>
      </c>
      <c r="I314">
        <f>357.52911+G314*(35999.05029 - 0.0001537*G314)</f>
        <v>8585.3202538100722</v>
      </c>
      <c r="J314">
        <f>0.016708634-G314*(0.000042037+0.0000001267*G314)</f>
        <v>1.6699019581997741E-2</v>
      </c>
      <c r="K314">
        <f>SIN(RADIANS(I314))*(1.914602-G314*(0.004817+0.000014*G314))+SIN(RADIANS(2*I314))*(0.019993-0.000101*G314)+SIN(RADIANS(3*I314))*0.000289</f>
        <v>-1.5802087984552295</v>
      </c>
      <c r="L314">
        <f t="shared" si="93"/>
        <v>227.07042969136322</v>
      </c>
      <c r="M314">
        <f t="shared" si="94"/>
        <v>8583.7400450116165</v>
      </c>
      <c r="N314">
        <f t="shared" si="95"/>
        <v>0.99053488440331816</v>
      </c>
      <c r="O314">
        <f>L314-0.00569-0.00478*SIN(RADIANS(125.04-1934.136*G314))</f>
        <v>227.06148083574831</v>
      </c>
      <c r="P314">
        <f>23+(26+((21.448-G314*(46.815+G314*(0.00059-G314*0.001813))))/60)/60</f>
        <v>23.436318931058665</v>
      </c>
      <c r="Q314">
        <f>P314+0.00256*COS(RADIANS(125.04-1934.136*G314))</f>
        <v>23.438191744002289</v>
      </c>
      <c r="R314">
        <f t="shared" si="96"/>
        <v>-135.40370680750382</v>
      </c>
      <c r="S314">
        <f t="shared" si="97"/>
        <v>-16.929442925660418</v>
      </c>
      <c r="T314">
        <f t="shared" si="98"/>
        <v>4.303037766855039E-2</v>
      </c>
      <c r="U314">
        <f t="shared" si="99"/>
        <v>16.224412894411927</v>
      </c>
      <c r="V314">
        <f t="shared" si="100"/>
        <v>73.123334012550785</v>
      </c>
      <c r="W314" s="7">
        <f t="shared" si="101"/>
        <v>0.45486032715665842</v>
      </c>
      <c r="X314" s="7">
        <f t="shared" si="102"/>
        <v>0.2517399548995729</v>
      </c>
      <c r="Y314" s="7">
        <f t="shared" si="103"/>
        <v>0.65798069941374393</v>
      </c>
      <c r="Z314">
        <f t="shared" si="104"/>
        <v>584.98667210040628</v>
      </c>
      <c r="AA314">
        <f>MOD(E314*1440+U314+4*$B$3-60*$B$4,1440)</f>
        <v>785.00112889441186</v>
      </c>
      <c r="AB314">
        <f t="shared" si="105"/>
        <v>16.250282223602966</v>
      </c>
      <c r="AC314">
        <f t="shared" si="88"/>
        <v>64.352973952644078</v>
      </c>
      <c r="AD314">
        <f t="shared" si="106"/>
        <v>25.647026047355922</v>
      </c>
      <c r="AE314">
        <f t="shared" si="107"/>
        <v>3.3438888190936149E-2</v>
      </c>
      <c r="AF314">
        <f t="shared" si="108"/>
        <v>25.680464935546858</v>
      </c>
      <c r="AG314">
        <f t="shared" si="89"/>
        <v>197.27537805654049</v>
      </c>
    </row>
    <row r="315" spans="4:33" x14ac:dyDescent="0.25">
      <c r="D315" s="1">
        <f t="shared" si="109"/>
        <v>44875</v>
      </c>
      <c r="E315" s="7">
        <f t="shared" si="90"/>
        <v>0.5</v>
      </c>
      <c r="F315" s="2">
        <f t="shared" si="91"/>
        <v>2459894</v>
      </c>
      <c r="G315" s="3">
        <f t="shared" si="92"/>
        <v>0.22858316221765915</v>
      </c>
      <c r="H315">
        <f>MOD(280.46646+G315*(36000.76983 + G315*0.0003032),360)</f>
        <v>229.63628585377774</v>
      </c>
      <c r="I315">
        <f>357.52911+G315*(35999.05029 - 0.0001537*G315)</f>
        <v>8586.3058540898728</v>
      </c>
      <c r="J315">
        <f>0.016708634-G315*(0.000042037+0.0000001267*G315)</f>
        <v>1.6699018429501656E-2</v>
      </c>
      <c r="K315">
        <f>SIN(RADIANS(I315))*(1.914602-G315*(0.004817+0.000014*G315))+SIN(RADIANS(2*I315))*(0.019993-0.000101*G315)+SIN(RADIANS(3*I315))*0.000289</f>
        <v>-1.5611791766332708</v>
      </c>
      <c r="L315">
        <f t="shared" si="93"/>
        <v>228.07510667714448</v>
      </c>
      <c r="M315">
        <f t="shared" si="94"/>
        <v>8584.7446749132396</v>
      </c>
      <c r="N315">
        <f t="shared" si="95"/>
        <v>0.99029739012017959</v>
      </c>
      <c r="O315">
        <f>L315-0.00569-0.00478*SIN(RADIANS(125.04-1934.136*G315))</f>
        <v>228.06616105481029</v>
      </c>
      <c r="P315">
        <f>23+(26+((21.448-G315*(46.815+G315*(0.00059-G315*0.001813))))/60)/60</f>
        <v>23.436318575024096</v>
      </c>
      <c r="Q315">
        <f>P315+0.00256*COS(RADIANS(125.04-1934.136*G315))</f>
        <v>23.438193000230669</v>
      </c>
      <c r="R315">
        <f t="shared" si="96"/>
        <v>-134.39499584860417</v>
      </c>
      <c r="S315">
        <f t="shared" si="97"/>
        <v>-17.211519441914632</v>
      </c>
      <c r="T315">
        <f t="shared" si="98"/>
        <v>4.3030382412395679E-2</v>
      </c>
      <c r="U315">
        <f t="shared" si="99"/>
        <v>16.130555589739348</v>
      </c>
      <c r="V315">
        <f t="shared" si="100"/>
        <v>72.794296801086858</v>
      </c>
      <c r="W315" s="7">
        <f t="shared" si="101"/>
        <v>0.45492550584045877</v>
      </c>
      <c r="X315" s="7">
        <f t="shared" si="102"/>
        <v>0.25271912583743972</v>
      </c>
      <c r="Y315" s="7">
        <f t="shared" si="103"/>
        <v>0.65713188584347781</v>
      </c>
      <c r="Z315">
        <f t="shared" si="104"/>
        <v>582.35437440869487</v>
      </c>
      <c r="AA315">
        <f>MOD(E315*1440+U315+4*$B$3-60*$B$4,1440)</f>
        <v>784.90727158973937</v>
      </c>
      <c r="AB315">
        <f t="shared" si="105"/>
        <v>16.226817897434842</v>
      </c>
      <c r="AC315">
        <f t="shared" si="88"/>
        <v>64.623517258965194</v>
      </c>
      <c r="AD315">
        <f t="shared" si="106"/>
        <v>25.376482741034806</v>
      </c>
      <c r="AE315">
        <f t="shared" si="107"/>
        <v>3.3843251485284907E-2</v>
      </c>
      <c r="AF315">
        <f t="shared" si="108"/>
        <v>25.410325992520089</v>
      </c>
      <c r="AG315">
        <f t="shared" si="89"/>
        <v>197.18349357671087</v>
      </c>
    </row>
    <row r="316" spans="4:33" x14ac:dyDescent="0.25">
      <c r="D316" s="1">
        <f t="shared" si="109"/>
        <v>44876</v>
      </c>
      <c r="E316" s="7">
        <f t="shared" si="90"/>
        <v>0.5</v>
      </c>
      <c r="F316" s="2">
        <f t="shared" si="91"/>
        <v>2459895</v>
      </c>
      <c r="G316" s="3">
        <f t="shared" si="92"/>
        <v>0.22861054072553047</v>
      </c>
      <c r="H316">
        <f>MOD(280.46646+G316*(36000.76983 + G316*0.0003032),360)</f>
        <v>230.62193321773702</v>
      </c>
      <c r="I316">
        <f>357.52911+G316*(35999.05029 - 0.0001537*G316)</f>
        <v>8587.2914543696752</v>
      </c>
      <c r="J316">
        <f>0.016708634-G316*(0.000042037+0.0000001267*G316)</f>
        <v>1.669901727700538E-2</v>
      </c>
      <c r="K316">
        <f>SIN(RADIANS(I316))*(1.914602-G316*(0.004817+0.000014*G316))+SIN(RADIANS(2*I316))*(0.019993-0.000101*G316)+SIN(RADIANS(3*I316))*0.000289</f>
        <v>-1.5416704664981671</v>
      </c>
      <c r="L316">
        <f t="shared" si="93"/>
        <v>229.08026275123885</v>
      </c>
      <c r="M316">
        <f t="shared" si="94"/>
        <v>8585.7497839031766</v>
      </c>
      <c r="N316">
        <f t="shared" si="95"/>
        <v>0.99006276745277799</v>
      </c>
      <c r="O316">
        <f>L316-0.00569-0.00478*SIN(RADIANS(125.04-1934.136*G316))</f>
        <v>229.07132036496628</v>
      </c>
      <c r="P316">
        <f>23+(26+((21.448-G316*(46.815+G316*(0.00059-G316*0.001813))))/60)/60</f>
        <v>23.436318218989527</v>
      </c>
      <c r="Q316">
        <f>P316+0.00256*COS(RADIANS(125.04-1934.136*G316))</f>
        <v>23.438194254857958</v>
      </c>
      <c r="R316">
        <f t="shared" si="96"/>
        <v>-133.38274798779867</v>
      </c>
      <c r="S316">
        <f t="shared" si="97"/>
        <v>-17.488692262352615</v>
      </c>
      <c r="T316">
        <f t="shared" si="98"/>
        <v>4.3030387150195117E-2</v>
      </c>
      <c r="U316">
        <f t="shared" si="99"/>
        <v>16.022361160336253</v>
      </c>
      <c r="V316">
        <f t="shared" si="100"/>
        <v>72.469458155160197</v>
      </c>
      <c r="W316" s="7">
        <f t="shared" si="101"/>
        <v>0.45500064086087766</v>
      </c>
      <c r="X316" s="7">
        <f t="shared" si="102"/>
        <v>0.25369659042987708</v>
      </c>
      <c r="Y316" s="7">
        <f t="shared" si="103"/>
        <v>0.65630469129187818</v>
      </c>
      <c r="Z316">
        <f t="shared" si="104"/>
        <v>579.75566524128158</v>
      </c>
      <c r="AA316">
        <f>MOD(E316*1440+U316+4*$B$3-60*$B$4,1440)</f>
        <v>784.7990771603362</v>
      </c>
      <c r="AB316">
        <f t="shared" si="105"/>
        <v>16.199769290084049</v>
      </c>
      <c r="AC316">
        <f t="shared" si="88"/>
        <v>64.888610382757363</v>
      </c>
      <c r="AD316">
        <f t="shared" si="106"/>
        <v>25.111389617242637</v>
      </c>
      <c r="AE316">
        <f t="shared" si="107"/>
        <v>3.4247198337700499E-2</v>
      </c>
      <c r="AF316">
        <f t="shared" si="108"/>
        <v>25.145636815580335</v>
      </c>
      <c r="AG316">
        <f t="shared" si="89"/>
        <v>197.0895711258018</v>
      </c>
    </row>
    <row r="317" spans="4:33" x14ac:dyDescent="0.25">
      <c r="D317" s="1">
        <f t="shared" si="109"/>
        <v>44877</v>
      </c>
      <c r="E317" s="7">
        <f t="shared" si="90"/>
        <v>0.5</v>
      </c>
      <c r="F317" s="2">
        <f t="shared" si="91"/>
        <v>2459896</v>
      </c>
      <c r="G317" s="3">
        <f t="shared" si="92"/>
        <v>0.22863791923340179</v>
      </c>
      <c r="H317">
        <f>MOD(280.46646+G317*(36000.76983 + G317*0.0003032),360)</f>
        <v>231.60758058169813</v>
      </c>
      <c r="I317">
        <f>357.52911+G317*(35999.05029 - 0.0001537*G317)</f>
        <v>8588.2770546494758</v>
      </c>
      <c r="J317">
        <f>0.016708634-G317*(0.000042037+0.0000001267*G317)</f>
        <v>1.6699016124508914E-2</v>
      </c>
      <c r="K317">
        <f>SIN(RADIANS(I317))*(1.914602-G317*(0.004817+0.000014*G317))+SIN(RADIANS(2*I317))*(0.019993-0.000101*G317)+SIN(RADIANS(3*I317))*0.000289</f>
        <v>-1.5216882354783454</v>
      </c>
      <c r="L317">
        <f t="shared" si="93"/>
        <v>230.08589234621979</v>
      </c>
      <c r="M317">
        <f t="shared" si="94"/>
        <v>8586.7553664139978</v>
      </c>
      <c r="N317">
        <f t="shared" si="95"/>
        <v>0.98983108997943681</v>
      </c>
      <c r="O317">
        <f>L317-0.00569-0.00478*SIN(RADIANS(125.04-1934.136*G317))</f>
        <v>230.07695319878695</v>
      </c>
      <c r="P317">
        <f>23+(26+((21.448-G317*(46.815+G317*(0.00059-G317*0.001813))))/60)/60</f>
        <v>23.436317862954958</v>
      </c>
      <c r="Q317">
        <f>P317+0.00256*COS(RADIANS(125.04-1934.136*G317))</f>
        <v>23.438195507882778</v>
      </c>
      <c r="R317">
        <f t="shared" si="96"/>
        <v>-132.36695943659723</v>
      </c>
      <c r="S317">
        <f t="shared" si="97"/>
        <v>-17.760850722427517</v>
      </c>
      <c r="T317">
        <f t="shared" si="98"/>
        <v>4.3030391881943499E-2</v>
      </c>
      <c r="U317">
        <f t="shared" si="99"/>
        <v>15.899826497434818</v>
      </c>
      <c r="V317">
        <f t="shared" si="100"/>
        <v>72.148991662347115</v>
      </c>
      <c r="W317" s="7">
        <f t="shared" si="101"/>
        <v>0.4550857343767814</v>
      </c>
      <c r="X317" s="7">
        <f t="shared" si="102"/>
        <v>0.25467186864803942</v>
      </c>
      <c r="Y317" s="7">
        <f t="shared" si="103"/>
        <v>0.65549960010552344</v>
      </c>
      <c r="Z317">
        <f t="shared" si="104"/>
        <v>577.19193329877692</v>
      </c>
      <c r="AA317">
        <f>MOD(E317*1440+U317+4*$B$3-60*$B$4,1440)</f>
        <v>784.67654249743475</v>
      </c>
      <c r="AB317">
        <f t="shared" si="105"/>
        <v>16.169135624358688</v>
      </c>
      <c r="AC317">
        <f t="shared" si="88"/>
        <v>65.14815333891255</v>
      </c>
      <c r="AD317">
        <f t="shared" si="106"/>
        <v>24.85184666108745</v>
      </c>
      <c r="AE317">
        <f t="shared" si="107"/>
        <v>3.4650332283808122E-2</v>
      </c>
      <c r="AF317">
        <f t="shared" si="108"/>
        <v>24.886496993371257</v>
      </c>
      <c r="AG317">
        <f t="shared" si="89"/>
        <v>196.99364810465096</v>
      </c>
    </row>
    <row r="318" spans="4:33" x14ac:dyDescent="0.25">
      <c r="D318" s="1">
        <f t="shared" si="109"/>
        <v>44878</v>
      </c>
      <c r="E318" s="7">
        <f t="shared" si="90"/>
        <v>0.5</v>
      </c>
      <c r="F318" s="2">
        <f t="shared" si="91"/>
        <v>2459897</v>
      </c>
      <c r="G318" s="3">
        <f t="shared" si="92"/>
        <v>0.22866529774127309</v>
      </c>
      <c r="H318">
        <f>MOD(280.46646+G318*(36000.76983 + G318*0.0003032),360)</f>
        <v>232.59322794565742</v>
      </c>
      <c r="I318">
        <f>357.52911+G318*(35999.05029 - 0.0001537*G318)</f>
        <v>8589.2626549292745</v>
      </c>
      <c r="J318">
        <f>0.016708634-G318*(0.000042037+0.0000001267*G318)</f>
        <v>1.669901497201226E-2</v>
      </c>
      <c r="K318">
        <f>SIN(RADIANS(I318))*(1.914602-G318*(0.004817+0.000014*G318))+SIN(RADIANS(2*I318))*(0.019993-0.000101*G318)+SIN(RADIANS(3*I318))*0.000289</f>
        <v>-1.501238212018599</v>
      </c>
      <c r="L318">
        <f t="shared" si="93"/>
        <v>231.09198973363883</v>
      </c>
      <c r="M318">
        <f t="shared" si="94"/>
        <v>8587.761416717256</v>
      </c>
      <c r="N318">
        <f t="shared" si="95"/>
        <v>0.98960243045659591</v>
      </c>
      <c r="O318">
        <f>L318-0.00569-0.00478*SIN(RADIANS(125.04-1934.136*G318))</f>
        <v>231.08305382782103</v>
      </c>
      <c r="P318">
        <f>23+(26+((21.448-G318*(46.815+G318*(0.00059-G318*0.001813))))/60)/60</f>
        <v>23.436317506920389</v>
      </c>
      <c r="Q318">
        <f>P318+0.00256*COS(RADIANS(125.04-1934.136*G318))</f>
        <v>23.438196759303757</v>
      </c>
      <c r="R318">
        <f t="shared" si="96"/>
        <v>-131.34763051034875</v>
      </c>
      <c r="S318">
        <f t="shared" si="97"/>
        <v>-18.027884754738274</v>
      </c>
      <c r="T318">
        <f t="shared" si="98"/>
        <v>4.3030396607635635E-2</v>
      </c>
      <c r="U318">
        <f t="shared" si="99"/>
        <v>15.76296623966333</v>
      </c>
      <c r="V318">
        <f t="shared" si="100"/>
        <v>71.833074454109635</v>
      </c>
      <c r="W318" s="7">
        <f t="shared" si="101"/>
        <v>0.45518077622245606</v>
      </c>
      <c r="X318" s="7">
        <f t="shared" si="102"/>
        <v>0.25564445829437371</v>
      </c>
      <c r="Y318" s="7">
        <f t="shared" si="103"/>
        <v>0.65471709415053836</v>
      </c>
      <c r="Z318">
        <f t="shared" si="104"/>
        <v>574.66459563287708</v>
      </c>
      <c r="AA318">
        <f>MOD(E318*1440+U318+4*$B$3-60*$B$4,1440)</f>
        <v>784.53968223966331</v>
      </c>
      <c r="AB318">
        <f t="shared" si="105"/>
        <v>16.134920559915827</v>
      </c>
      <c r="AC318">
        <f t="shared" si="88"/>
        <v>65.40204771559128</v>
      </c>
      <c r="AD318">
        <f t="shared" si="106"/>
        <v>24.59795228440872</v>
      </c>
      <c r="AE318">
        <f t="shared" si="107"/>
        <v>3.505223747728034E-2</v>
      </c>
      <c r="AF318">
        <f t="shared" si="108"/>
        <v>24.633004521886001</v>
      </c>
      <c r="AG318">
        <f t="shared" si="89"/>
        <v>196.8957648132612</v>
      </c>
    </row>
    <row r="319" spans="4:33" x14ac:dyDescent="0.25">
      <c r="D319" s="1">
        <f t="shared" si="109"/>
        <v>44879</v>
      </c>
      <c r="E319" s="7">
        <f t="shared" si="90"/>
        <v>0.5</v>
      </c>
      <c r="F319" s="2">
        <f t="shared" si="91"/>
        <v>2459898</v>
      </c>
      <c r="G319" s="3">
        <f t="shared" si="92"/>
        <v>0.22869267624914441</v>
      </c>
      <c r="H319">
        <f>MOD(280.46646+G319*(36000.76983 + G319*0.0003032),360)</f>
        <v>233.57887530961852</v>
      </c>
      <c r="I319">
        <f>357.52911+G319*(35999.05029 - 0.0001537*G319)</f>
        <v>8590.2482552090751</v>
      </c>
      <c r="J319">
        <f>0.016708634-G319*(0.000042037+0.0000001267*G319)</f>
        <v>1.6699013819515416E-2</v>
      </c>
      <c r="K319">
        <f>SIN(RADIANS(I319))*(1.914602-G319*(0.004817+0.000014*G319))+SIN(RADIANS(2*I319))*(0.019993-0.000101*G319)+SIN(RADIANS(3*I319))*0.000289</f>
        <v>-1.4803262841510285</v>
      </c>
      <c r="L319">
        <f t="shared" si="93"/>
        <v>232.09854902546749</v>
      </c>
      <c r="M319">
        <f t="shared" si="94"/>
        <v>8588.7679289249245</v>
      </c>
      <c r="N319">
        <f t="shared" si="95"/>
        <v>0.989376860792191</v>
      </c>
      <c r="O319">
        <f>L319-0.00569-0.00478*SIN(RADIANS(125.04-1934.136*G319))</f>
        <v>232.08961636403737</v>
      </c>
      <c r="P319">
        <f>23+(26+((21.448-G319*(46.815+G319*(0.00059-G319*0.001813))))/60)/60</f>
        <v>23.43631715088582</v>
      </c>
      <c r="Q319">
        <f>P319+0.00256*COS(RADIANS(125.04-1934.136*G319))</f>
        <v>23.438198009119517</v>
      </c>
      <c r="R319">
        <f t="shared" si="96"/>
        <v>-130.32476571938659</v>
      </c>
      <c r="S319">
        <f t="shared" si="97"/>
        <v>-18.289684976920988</v>
      </c>
      <c r="T319">
        <f t="shared" si="98"/>
        <v>4.3030401327266321E-2</v>
      </c>
      <c r="U319">
        <f t="shared" si="99"/>
        <v>15.611813041816195</v>
      </c>
      <c r="V319">
        <f t="shared" si="100"/>
        <v>71.521887041777418</v>
      </c>
      <c r="W319" s="7">
        <f t="shared" si="101"/>
        <v>0.45528574372096103</v>
      </c>
      <c r="X319" s="7">
        <f t="shared" si="102"/>
        <v>0.25661383527157933</v>
      </c>
      <c r="Y319" s="7">
        <f t="shared" si="103"/>
        <v>0.65395765217034274</v>
      </c>
      <c r="Z319">
        <f t="shared" si="104"/>
        <v>572.17509633421935</v>
      </c>
      <c r="AA319">
        <f>MOD(E319*1440+U319+4*$B$3-60*$B$4,1440)</f>
        <v>784.38852904181613</v>
      </c>
      <c r="AB319">
        <f t="shared" si="105"/>
        <v>16.097132260454032</v>
      </c>
      <c r="AC319">
        <f t="shared" si="88"/>
        <v>65.650196740886145</v>
      </c>
      <c r="AD319">
        <f t="shared" si="106"/>
        <v>24.349803259113855</v>
      </c>
      <c r="AE319">
        <f t="shared" si="107"/>
        <v>3.5452478848274425E-2</v>
      </c>
      <c r="AF319">
        <f t="shared" si="108"/>
        <v>24.38525573796213</v>
      </c>
      <c r="AG319">
        <f t="shared" si="89"/>
        <v>196.79596441362975</v>
      </c>
    </row>
    <row r="320" spans="4:33" x14ac:dyDescent="0.25">
      <c r="D320" s="1">
        <f t="shared" si="109"/>
        <v>44880</v>
      </c>
      <c r="E320" s="7">
        <f t="shared" si="90"/>
        <v>0.5</v>
      </c>
      <c r="F320" s="2">
        <f t="shared" si="91"/>
        <v>2459899</v>
      </c>
      <c r="G320" s="3">
        <f t="shared" si="92"/>
        <v>0.22872005475701573</v>
      </c>
      <c r="H320">
        <f>MOD(280.46646+G320*(36000.76983 + G320*0.0003032),360)</f>
        <v>234.56452267357963</v>
      </c>
      <c r="I320">
        <f>357.52911+G320*(35999.05029 - 0.0001537*G320)</f>
        <v>8591.2338554888756</v>
      </c>
      <c r="J320">
        <f>0.016708634-G320*(0.000042037+0.0000001267*G320)</f>
        <v>1.6699012667018381E-2</v>
      </c>
      <c r="K320">
        <f>SIN(RADIANS(I320))*(1.914602-G320*(0.004817+0.000014*G320))+SIN(RADIANS(2*I320))*(0.019993-0.000101*G320)+SIN(RADIANS(3*I320))*0.000289</f>
        <v>-1.4589584979930652</v>
      </c>
      <c r="L320">
        <f t="shared" si="93"/>
        <v>233.10556417558658</v>
      </c>
      <c r="M320">
        <f t="shared" si="94"/>
        <v>8589.7748969908826</v>
      </c>
      <c r="N320">
        <f t="shared" si="95"/>
        <v>0.98915445201922358</v>
      </c>
      <c r="O320">
        <f>L320-0.00569-0.00478*SIN(RADIANS(125.04-1934.136*G320))</f>
        <v>233.09663476131391</v>
      </c>
      <c r="P320">
        <f>23+(26+((21.448-G320*(46.815+G320*(0.00059-G320*0.001813))))/60)/60</f>
        <v>23.436316794851251</v>
      </c>
      <c r="Q320">
        <f>P320+0.00256*COS(RADIANS(125.04-1934.136*G320))</f>
        <v>23.438199257328691</v>
      </c>
      <c r="R320">
        <f t="shared" si="96"/>
        <v>-129.29837385540921</v>
      </c>
      <c r="S320">
        <f t="shared" si="97"/>
        <v>-18.5461427827093</v>
      </c>
      <c r="T320">
        <f t="shared" si="98"/>
        <v>4.3030406040830409E-2</v>
      </c>
      <c r="U320">
        <f t="shared" si="99"/>
        <v>15.446417812546528</v>
      </c>
      <c r="V320">
        <f t="shared" si="100"/>
        <v>71.215613130622728</v>
      </c>
      <c r="W320" s="7">
        <f t="shared" si="101"/>
        <v>0.45540060151906492</v>
      </c>
      <c r="X320" s="7">
        <f t="shared" si="102"/>
        <v>0.25757945393400178</v>
      </c>
      <c r="Y320" s="7">
        <f t="shared" si="103"/>
        <v>0.65322174910412811</v>
      </c>
      <c r="Z320">
        <f t="shared" si="104"/>
        <v>569.72490504498182</v>
      </c>
      <c r="AA320">
        <f>MOD(E320*1440+U320+4*$B$3-60*$B$4,1440)</f>
        <v>784.22313381254651</v>
      </c>
      <c r="AB320">
        <f t="shared" si="105"/>
        <v>16.055783453136627</v>
      </c>
      <c r="AC320">
        <f t="shared" si="88"/>
        <v>65.89250534950223</v>
      </c>
      <c r="AD320">
        <f t="shared" si="106"/>
        <v>24.10749465049777</v>
      </c>
      <c r="AE320">
        <f t="shared" si="107"/>
        <v>3.5850602376758925E-2</v>
      </c>
      <c r="AF320">
        <f t="shared" si="108"/>
        <v>24.143345252874528</v>
      </c>
      <c r="AG320">
        <f t="shared" si="89"/>
        <v>196.69429288779969</v>
      </c>
    </row>
    <row r="321" spans="4:33" x14ac:dyDescent="0.25">
      <c r="D321" s="1">
        <f t="shared" si="109"/>
        <v>44881</v>
      </c>
      <c r="E321" s="7">
        <f t="shared" si="90"/>
        <v>0.5</v>
      </c>
      <c r="F321" s="2">
        <f t="shared" si="91"/>
        <v>2459900</v>
      </c>
      <c r="G321" s="3">
        <f t="shared" si="92"/>
        <v>0.22874743326488706</v>
      </c>
      <c r="H321">
        <f>MOD(280.46646+G321*(36000.76983 + G321*0.0003032),360)</f>
        <v>235.55017003754256</v>
      </c>
      <c r="I321">
        <f>357.52911+G321*(35999.05029 - 0.0001537*G321)</f>
        <v>8592.2194557686744</v>
      </c>
      <c r="J321">
        <f>0.016708634-G321*(0.000042037+0.0000001267*G321)</f>
        <v>1.6699011514521155E-2</v>
      </c>
      <c r="K321">
        <f>SIN(RADIANS(I321))*(1.914602-G321*(0.004817+0.000014*G321))+SIN(RADIANS(2*I321))*(0.019993-0.000101*G321)+SIN(RADIANS(3*I321))*0.000289</f>
        <v>-1.4371410561715501</v>
      </c>
      <c r="L321">
        <f t="shared" si="93"/>
        <v>234.113028981371</v>
      </c>
      <c r="M321">
        <f t="shared" si="94"/>
        <v>8590.7823147125036</v>
      </c>
      <c r="N321">
        <f t="shared" si="95"/>
        <v>0.9889352742695221</v>
      </c>
      <c r="O321">
        <f>L321-0.00569-0.00478*SIN(RADIANS(125.04-1934.136*G321))</f>
        <v>234.10410281702283</v>
      </c>
      <c r="P321">
        <f>23+(26+((21.448-G321*(46.815+G321*(0.00059-G321*0.001813))))/60)/60</f>
        <v>23.436316438816686</v>
      </c>
      <c r="Q321">
        <f>P321+0.00256*COS(RADIANS(125.04-1934.136*G321))</f>
        <v>23.438200503929913</v>
      </c>
      <c r="R321">
        <f t="shared" si="96"/>
        <v>-128.26846807250209</v>
      </c>
      <c r="S321">
        <f t="shared" si="97"/>
        <v>-18.797150436075469</v>
      </c>
      <c r="T321">
        <f t="shared" si="98"/>
        <v>4.3030410748322728E-2</v>
      </c>
      <c r="U321">
        <f t="shared" si="99"/>
        <v>15.266849919558767</v>
      </c>
      <c r="V321">
        <f t="shared" si="100"/>
        <v>70.914439411366345</v>
      </c>
      <c r="W321" s="7">
        <f t="shared" si="101"/>
        <v>0.45552530144475084</v>
      </c>
      <c r="X321" s="7">
        <f t="shared" si="102"/>
        <v>0.25854074752428879</v>
      </c>
      <c r="Y321" s="7">
        <f t="shared" si="103"/>
        <v>0.65250985536521289</v>
      </c>
      <c r="Z321">
        <f t="shared" si="104"/>
        <v>567.31551529093076</v>
      </c>
      <c r="AA321">
        <f>MOD(E321*1440+U321+4*$B$3-60*$B$4,1440)</f>
        <v>784.04356591955877</v>
      </c>
      <c r="AB321">
        <f t="shared" si="105"/>
        <v>16.010891479889693</v>
      </c>
      <c r="AC321">
        <f t="shared" si="88"/>
        <v>66.128880249426132</v>
      </c>
      <c r="AD321">
        <f t="shared" si="106"/>
        <v>23.871119750573868</v>
      </c>
      <c r="AE321">
        <f t="shared" si="107"/>
        <v>3.6246135489167844E-2</v>
      </c>
      <c r="AF321">
        <f t="shared" si="108"/>
        <v>23.907365886063037</v>
      </c>
      <c r="AG321">
        <f t="shared" si="89"/>
        <v>196.59079899122298</v>
      </c>
    </row>
    <row r="322" spans="4:33" x14ac:dyDescent="0.25">
      <c r="D322" s="1">
        <f t="shared" si="109"/>
        <v>44882</v>
      </c>
      <c r="E322" s="7">
        <f t="shared" si="90"/>
        <v>0.5</v>
      </c>
      <c r="F322" s="2">
        <f t="shared" si="91"/>
        <v>2459901</v>
      </c>
      <c r="G322" s="3">
        <f t="shared" si="92"/>
        <v>0.22877481177275838</v>
      </c>
      <c r="H322">
        <f>MOD(280.46646+G322*(36000.76983 + G322*0.0003032),360)</f>
        <v>236.53581740150184</v>
      </c>
      <c r="I322">
        <f>357.52911+G322*(35999.05029 - 0.0001537*G322)</f>
        <v>8593.2050560484749</v>
      </c>
      <c r="J322">
        <f>0.016708634-G322*(0.000042037+0.0000001267*G322)</f>
        <v>1.6699010362023741E-2</v>
      </c>
      <c r="K322">
        <f>SIN(RADIANS(I322))*(1.914602-G322*(0.004817+0.000014*G322))+SIN(RADIANS(2*I322))*(0.019993-0.000101*G322)+SIN(RADIANS(3*I322))*0.000289</f>
        <v>-1.4148803161735144</v>
      </c>
      <c r="L322">
        <f t="shared" si="93"/>
        <v>235.12093708532834</v>
      </c>
      <c r="M322">
        <f t="shared" si="94"/>
        <v>8591.7901757323016</v>
      </c>
      <c r="N322">
        <f t="shared" si="95"/>
        <v>0.98871939674771203</v>
      </c>
      <c r="O322">
        <f>L322-0.00569-0.00478*SIN(RADIANS(125.04-1934.136*G322))</f>
        <v>235.11201417366891</v>
      </c>
      <c r="P322">
        <f>23+(26+((21.448-G322*(46.815+G322*(0.00059-G322*0.001813))))/60)/60</f>
        <v>23.436316082782117</v>
      </c>
      <c r="Q322">
        <f>P322+0.00256*COS(RADIANS(125.04-1934.136*G322))</f>
        <v>23.438201748921802</v>
      </c>
      <c r="R322">
        <f t="shared" si="96"/>
        <v>-127.2350659622887</v>
      </c>
      <c r="S322">
        <f t="shared" si="97"/>
        <v>-19.042601168323333</v>
      </c>
      <c r="T322">
        <f t="shared" si="98"/>
        <v>4.3030415449738055E-2</v>
      </c>
      <c r="U322">
        <f t="shared" si="99"/>
        <v>15.073197360976732</v>
      </c>
      <c r="V322">
        <f t="shared" si="100"/>
        <v>70.618555328572086</v>
      </c>
      <c r="W322" s="7">
        <f t="shared" si="101"/>
        <v>0.45565978238821064</v>
      </c>
      <c r="X322" s="7">
        <f t="shared" si="102"/>
        <v>0.25949712869773267</v>
      </c>
      <c r="Y322" s="7">
        <f t="shared" si="103"/>
        <v>0.65182243607868873</v>
      </c>
      <c r="Z322">
        <f t="shared" si="104"/>
        <v>564.94844262857669</v>
      </c>
      <c r="AA322">
        <f>MOD(E322*1440+U322+4*$B$3-60*$B$4,1440)</f>
        <v>783.84991336097664</v>
      </c>
      <c r="AB322">
        <f t="shared" si="105"/>
        <v>15.962478340244161</v>
      </c>
      <c r="AC322">
        <f t="shared" ref="AC322:AC367" si="110">DEGREES(ACOS(SIN(RADIANS($B$2))*SIN(RADIANS(S322))+COS(RADIANS($B$2))*COS(RADIANS(S322))*COS(RADIANS(AB322))))</f>
        <v>66.359229988533556</v>
      </c>
      <c r="AD322">
        <f t="shared" si="106"/>
        <v>23.640770011466444</v>
      </c>
      <c r="AE322">
        <f t="shared" si="107"/>
        <v>3.6638587586412398E-2</v>
      </c>
      <c r="AF322">
        <f t="shared" si="108"/>
        <v>23.677408599052857</v>
      </c>
      <c r="AG322">
        <f t="shared" ref="AG322:AG367" si="111">IF(AB322&gt;0,MOD(DEGREES(ACOS(((SIN(RADIANS($B$2))*COS(RADIANS(AC322)))-SIN(RADIANS(S322)))/(COS(RADIANS($B$2))*SIN(RADIANS(AC322)))))+180,360),MOD(540-DEGREES(ACOS(((SIN(RADIANS($B$2))*COS(RADIANS(AC322)))-SIN(RADIANS(S322)))/(COS(RADIANS($B$2))*SIN(RADIANS(AC322))))),360))</f>
        <v>196.48553420156466</v>
      </c>
    </row>
    <row r="323" spans="4:33" x14ac:dyDescent="0.25">
      <c r="D323" s="1">
        <f t="shared" si="109"/>
        <v>44883</v>
      </c>
      <c r="E323" s="7">
        <f t="shared" ref="E323:E368" si="112">$B$5</f>
        <v>0.5</v>
      </c>
      <c r="F323" s="2">
        <f t="shared" ref="F323:F368" si="113">D323+2415018.5+E323-$B$4/24</f>
        <v>2459902</v>
      </c>
      <c r="G323" s="3">
        <f t="shared" ref="G323:G367" si="114">(F323-2451545)/36525</f>
        <v>0.2288021902806297</v>
      </c>
      <c r="H323">
        <f>MOD(280.46646+G323*(36000.76983 + G323*0.0003032),360)</f>
        <v>237.52146476546477</v>
      </c>
      <c r="I323">
        <f>357.52911+G323*(35999.05029 - 0.0001537*G323)</f>
        <v>8594.1906563282755</v>
      </c>
      <c r="J323">
        <f>0.016708634-G323*(0.000042037+0.0000001267*G323)</f>
        <v>1.6699009209526137E-2</v>
      </c>
      <c r="K323">
        <f>SIN(RADIANS(I323))*(1.914602-G323*(0.004817+0.000014*G323))+SIN(RADIANS(2*I323))*(0.019993-0.000101*G323)+SIN(RADIANS(3*I323))*0.000289</f>
        <v>-1.3921827886244835</v>
      </c>
      <c r="L323">
        <f t="shared" ref="L323:L367" si="115">H323+K323</f>
        <v>236.12928197684028</v>
      </c>
      <c r="M323">
        <f t="shared" ref="M323:M367" si="116">I323+K323</f>
        <v>8592.7984735396512</v>
      </c>
      <c r="N323">
        <f t="shared" ref="N323:N367" si="117">(1.000001018*(1-J323*J323))/(1+J323*COS(RADIANS(M323)))</f>
        <v>0.98850688770541717</v>
      </c>
      <c r="O323">
        <f>L323-0.00569-0.00478*SIN(RADIANS(125.04-1934.136*G323))</f>
        <v>236.12036232063107</v>
      </c>
      <c r="P323">
        <f>23+(26+((21.448-G323*(46.815+G323*(0.00059-G323*0.001813))))/60)/60</f>
        <v>23.436315726747548</v>
      </c>
      <c r="Q323">
        <f>P323+0.00256*COS(RADIANS(125.04-1934.136*G323))</f>
        <v>23.438202992302998</v>
      </c>
      <c r="R323">
        <f t="shared" ref="R323:R368" si="118">DEGREES(ATAN2(COS(RADIANS(O323)),COS(RADIANS(Q323))*SIN(RADIANS(O323))))</f>
        <v>-126.19818962259978</v>
      </c>
      <c r="S323">
        <f t="shared" ref="S323:S367" si="119">DEGREES(ASIN(SIN(RADIANS(Q323))*SIN(RADIANS(O323))))</f>
        <v>-19.282389278009543</v>
      </c>
      <c r="T323">
        <f t="shared" ref="T323:T367" si="120">TAN(RADIANS(Q323/2))*TAN(RADIANS(Q323/2))</f>
        <v>4.3030420145071267E-2</v>
      </c>
      <c r="U323">
        <f t="shared" ref="U323:U367" si="121">4*DEGREES(T323*SIN(2*RADIANS(H323))-2*J323*SIN(RADIANS(I323))+4*J323*T323*SIN(RADIANS(I323))*COS(2*RADIANS(H323))-0.5*T323*T323*SIN(4*RADIANS(H323))-1.25*J323*J323*SIN(2*RADIANS(I323)))</f>
        <v>14.865566901648574</v>
      </c>
      <c r="V323">
        <f t="shared" ref="V323:V368" si="122">DEGREES(ACOS(COS(RADIANS(90.833))/(COS(RADIANS($B$2))*COS(RADIANS(S323)))-TAN(RADIANS($B$2))*TAN(RADIANS(S323))))</f>
        <v>70.328152825466148</v>
      </c>
      <c r="W323" s="7">
        <f t="shared" ref="W323:W368" si="123">(720-4*$B$3-U323+$B$4*60)/1440</f>
        <v>0.45580397020718855</v>
      </c>
      <c r="X323" s="7">
        <f t="shared" ref="X323:X368" si="124">(W323*1440-V323*4)/1440</f>
        <v>0.26044799013644926</v>
      </c>
      <c r="Y323" s="7">
        <f t="shared" ref="Y323:Y368" si="125">(W323*1440+V323*4)/1440</f>
        <v>0.65115995027792783</v>
      </c>
      <c r="Z323">
        <f t="shared" ref="Z323:Z367" si="126">8*V323</f>
        <v>562.62522260372918</v>
      </c>
      <c r="AA323">
        <f>MOD(E323*1440+U323+4*$B$3-60*$B$4,1440)</f>
        <v>783.64228290164851</v>
      </c>
      <c r="AB323">
        <f t="shared" ref="AB323:AB367" si="127">IF(AA323/4&lt;0,AA323/4+180,AA323/4-180)</f>
        <v>15.910570725412128</v>
      </c>
      <c r="AC323">
        <f t="shared" si="110"/>
        <v>66.58346502110733</v>
      </c>
      <c r="AD323">
        <f t="shared" ref="AD323:AD367" si="128">90-AC323</f>
        <v>23.41653497889267</v>
      </c>
      <c r="AE323">
        <f t="shared" ref="AE323:AE367" si="129">IF(AD323&gt;85,0,IF(AD323&gt;5,58.1/TAN(RADIANS(AD323))-0.07/POWER(TAN(RADIANS(AD323)),3)+0.000086/POWER(TAN(RADIANS(AD323)),5),IF(AD323&gt;-0.575,1735+AD323*(-518.2+AD323*(103.4+AD323*(-12.79+AD323*0.711))),-20.772/TAN(RADIANS(AD323)))))/3600</f>
        <v>3.7027450710792519E-2</v>
      </c>
      <c r="AF323">
        <f t="shared" ref="AF323:AF367" si="130">AD323+AE323</f>
        <v>23.453562429603462</v>
      </c>
      <c r="AG323">
        <f t="shared" si="111"/>
        <v>196.37855266308912</v>
      </c>
    </row>
    <row r="324" spans="4:33" x14ac:dyDescent="0.25">
      <c r="D324" s="1">
        <f t="shared" ref="D324:D368" si="131">D323+1</f>
        <v>44884</v>
      </c>
      <c r="E324" s="7">
        <f t="shared" si="112"/>
        <v>0.5</v>
      </c>
      <c r="F324" s="2">
        <f t="shared" si="113"/>
        <v>2459903</v>
      </c>
      <c r="G324" s="3">
        <f t="shared" si="114"/>
        <v>0.22882956878850103</v>
      </c>
      <c r="H324">
        <f>MOD(280.46646+G324*(36000.76983 + G324*0.0003032),360)</f>
        <v>238.50711212942952</v>
      </c>
      <c r="I324">
        <f>357.52911+G324*(35999.05029 - 0.0001537*G324)</f>
        <v>8595.1762566080724</v>
      </c>
      <c r="J324">
        <f>0.016708634-G324*(0.000042037+0.0000001267*G324)</f>
        <v>1.6699008057028342E-2</v>
      </c>
      <c r="K324">
        <f>SIN(RADIANS(I324))*(1.914602-G324*(0.004817+0.000014*G324))+SIN(RADIANS(2*I324))*(0.019993-0.000101*G324)+SIN(RADIANS(3*I324))*0.000289</f>
        <v>-1.3690551354932592</v>
      </c>
      <c r="L324">
        <f t="shared" si="115"/>
        <v>237.13805699393626</v>
      </c>
      <c r="M324">
        <f t="shared" si="116"/>
        <v>8593.8072014725785</v>
      </c>
      <c r="N324">
        <f t="shared" si="117"/>
        <v>0.98829781441569597</v>
      </c>
      <c r="O324">
        <f>L324-0.00569-0.00478*SIN(RADIANS(125.04-1934.136*G324))</f>
        <v>237.12914059593601</v>
      </c>
      <c r="P324">
        <f>23+(26+((21.448-G324*(46.815+G324*(0.00059-G324*0.001813))))/60)/60</f>
        <v>23.436315370712983</v>
      </c>
      <c r="Q324">
        <f>P324+0.00256*COS(RADIANS(125.04-1934.136*G324))</f>
        <v>23.438204234072138</v>
      </c>
      <c r="R324">
        <f t="shared" si="118"/>
        <v>-125.15786571916833</v>
      </c>
      <c r="S324">
        <f t="shared" si="119"/>
        <v>-19.516410233521718</v>
      </c>
      <c r="T324">
        <f t="shared" si="120"/>
        <v>4.3030424834317203E-2</v>
      </c>
      <c r="U324">
        <f t="shared" si="121"/>
        <v>14.644084173252535</v>
      </c>
      <c r="V324">
        <f t="shared" si="122"/>
        <v>70.043426064874282</v>
      </c>
      <c r="W324" s="7">
        <f t="shared" si="123"/>
        <v>0.45595777765746354</v>
      </c>
      <c r="X324" s="7">
        <f t="shared" si="124"/>
        <v>0.261392705255035</v>
      </c>
      <c r="Y324" s="7">
        <f t="shared" si="125"/>
        <v>0.65052285005989208</v>
      </c>
      <c r="Z324">
        <f t="shared" si="126"/>
        <v>560.34740851899426</v>
      </c>
      <c r="AA324">
        <f>MOD(E324*1440+U324+4*$B$3-60*$B$4,1440)</f>
        <v>783.42080017325247</v>
      </c>
      <c r="AB324">
        <f t="shared" si="127"/>
        <v>15.855200043313118</v>
      </c>
      <c r="AC324">
        <f t="shared" si="110"/>
        <v>66.801497774207633</v>
      </c>
      <c r="AD324">
        <f t="shared" si="128"/>
        <v>23.198502225792367</v>
      </c>
      <c r="AE324">
        <f t="shared" si="129"/>
        <v>3.7412200358617712E-2</v>
      </c>
      <c r="AF324">
        <f t="shared" si="130"/>
        <v>23.235914426150984</v>
      </c>
      <c r="AG324">
        <f t="shared" si="111"/>
        <v>196.26991112680213</v>
      </c>
    </row>
    <row r="325" spans="4:33" x14ac:dyDescent="0.25">
      <c r="D325" s="1">
        <f t="shared" si="131"/>
        <v>44885</v>
      </c>
      <c r="E325" s="7">
        <f t="shared" si="112"/>
        <v>0.5</v>
      </c>
      <c r="F325" s="2">
        <f t="shared" si="113"/>
        <v>2459904</v>
      </c>
      <c r="G325" s="3">
        <f t="shared" si="114"/>
        <v>0.22885694729637235</v>
      </c>
      <c r="H325">
        <f>MOD(280.46646+G325*(36000.76983 + G325*0.0003032),360)</f>
        <v>239.49275949339244</v>
      </c>
      <c r="I325">
        <f>357.52911+G325*(35999.05029 - 0.0001537*G325)</f>
        <v>8596.161856887873</v>
      </c>
      <c r="J325">
        <f>0.016708634-G325*(0.000042037+0.0000001267*G325)</f>
        <v>1.6699006904530359E-2</v>
      </c>
      <c r="K325">
        <f>SIN(RADIANS(I325))*(1.914602-G325*(0.004817+0.000014*G325))+SIN(RADIANS(2*I325))*(0.019993-0.000101*G325)+SIN(RADIANS(3*I325))*0.000289</f>
        <v>-1.3455041682238293</v>
      </c>
      <c r="L325">
        <f t="shared" si="115"/>
        <v>238.1472553251686</v>
      </c>
      <c r="M325">
        <f t="shared" si="116"/>
        <v>8594.8163527196484</v>
      </c>
      <c r="N325">
        <f t="shared" si="117"/>
        <v>0.98809224314772537</v>
      </c>
      <c r="O325">
        <f>L325-0.00569-0.00478*SIN(RADIANS(125.04-1934.136*G325))</f>
        <v>238.13834218813321</v>
      </c>
      <c r="P325">
        <f>23+(26+((21.448-G325*(46.815+G325*(0.00059-G325*0.001813))))/60)/60</f>
        <v>23.436315014678414</v>
      </c>
      <c r="Q325">
        <f>P325+0.00256*COS(RADIANS(125.04-1934.136*G325))</f>
        <v>23.43820547422785</v>
      </c>
      <c r="R325">
        <f t="shared" si="118"/>
        <v>-124.1141255397152</v>
      </c>
      <c r="S325">
        <f t="shared" si="119"/>
        <v>-19.744560778158352</v>
      </c>
      <c r="T325">
        <f t="shared" si="120"/>
        <v>4.30304295174707E-2</v>
      </c>
      <c r="U325">
        <f t="shared" si="121"/>
        <v>14.40889373716464</v>
      </c>
      <c r="V325">
        <f t="shared" si="122"/>
        <v>69.764571126063316</v>
      </c>
      <c r="W325" s="7">
        <f t="shared" si="123"/>
        <v>0.45612110434919129</v>
      </c>
      <c r="X325" s="7">
        <f t="shared" si="124"/>
        <v>0.26233062899901538</v>
      </c>
      <c r="Y325" s="7">
        <f t="shared" si="125"/>
        <v>0.64991157969936719</v>
      </c>
      <c r="Z325">
        <f t="shared" si="126"/>
        <v>558.11656900850653</v>
      </c>
      <c r="AA325">
        <f>MOD(E325*1440+U325+4*$B$3-60*$B$4,1440)</f>
        <v>783.18560973716455</v>
      </c>
      <c r="AB325">
        <f t="shared" si="127"/>
        <v>15.796402434291139</v>
      </c>
      <c r="AC325">
        <f t="shared" si="110"/>
        <v>67.013242713867825</v>
      </c>
      <c r="AD325">
        <f t="shared" si="128"/>
        <v>22.986757286132175</v>
      </c>
      <c r="AE325">
        <f t="shared" si="129"/>
        <v>3.7792296444550177E-2</v>
      </c>
      <c r="AF325">
        <f t="shared" si="130"/>
        <v>23.024549582576725</v>
      </c>
      <c r="AG325">
        <f t="shared" si="111"/>
        <v>196.15966888653409</v>
      </c>
    </row>
    <row r="326" spans="4:33" x14ac:dyDescent="0.25">
      <c r="D326" s="1">
        <f t="shared" si="131"/>
        <v>44886</v>
      </c>
      <c r="E326" s="7">
        <f t="shared" si="112"/>
        <v>0.5</v>
      </c>
      <c r="F326" s="2">
        <f t="shared" si="113"/>
        <v>2459905</v>
      </c>
      <c r="G326" s="3">
        <f t="shared" si="114"/>
        <v>0.22888432580424367</v>
      </c>
      <c r="H326">
        <f>MOD(280.46646+G326*(36000.76983 + G326*0.0003032),360)</f>
        <v>240.47840685735719</v>
      </c>
      <c r="I326">
        <f>357.52911+G326*(35999.05029 - 0.0001537*G326)</f>
        <v>8597.1474571676699</v>
      </c>
      <c r="J326">
        <f>0.016708634-G326*(0.000042037+0.0000001267*G326)</f>
        <v>1.6699005752032182E-2</v>
      </c>
      <c r="K326">
        <f>SIN(RADIANS(I326))*(1.914602-G326*(0.004817+0.000014*G326))+SIN(RADIANS(2*I326))*(0.019993-0.000101*G326)+SIN(RADIANS(3*I326))*0.000289</f>
        <v>-1.3215368457961472</v>
      </c>
      <c r="L326">
        <f t="shared" si="115"/>
        <v>239.15687001156104</v>
      </c>
      <c r="M326">
        <f t="shared" si="116"/>
        <v>8595.8259203218731</v>
      </c>
      <c r="N326">
        <f t="shared" si="117"/>
        <v>0.98789023914176999</v>
      </c>
      <c r="O326">
        <f>L326-0.00569-0.00478*SIN(RADIANS(125.04-1934.136*G326))</f>
        <v>239.14796013824363</v>
      </c>
      <c r="P326">
        <f>23+(26+((21.448-G326*(46.815+G326*(0.00059-G326*0.001813))))/60)/60</f>
        <v>23.436314658643848</v>
      </c>
      <c r="Q326">
        <f>P326+0.00256*COS(RADIANS(125.04-1934.136*G326))</f>
        <v>23.438206712768775</v>
      </c>
      <c r="R326">
        <f t="shared" si="118"/>
        <v>-123.06700503989298</v>
      </c>
      <c r="S326">
        <f t="shared" si="119"/>
        <v>-19.966739037512454</v>
      </c>
      <c r="T326">
        <f t="shared" si="120"/>
        <v>4.3030434194526603E-2</v>
      </c>
      <c r="U326">
        <f t="shared" si="121"/>
        <v>14.160159109172753</v>
      </c>
      <c r="V326">
        <f t="shared" si="122"/>
        <v>69.491785677452938</v>
      </c>
      <c r="W326" s="7">
        <f t="shared" si="123"/>
        <v>0.45629383672974122</v>
      </c>
      <c r="X326" s="7">
        <f t="shared" si="124"/>
        <v>0.26326109873681636</v>
      </c>
      <c r="Y326" s="7">
        <f t="shared" si="125"/>
        <v>0.64932657472266597</v>
      </c>
      <c r="Z326">
        <f t="shared" si="126"/>
        <v>555.93428541962351</v>
      </c>
      <c r="AA326">
        <f>MOD(E326*1440+U326+4*$B$3-60*$B$4,1440)</f>
        <v>782.93687510917277</v>
      </c>
      <c r="AB326">
        <f t="shared" si="127"/>
        <v>15.734218777293194</v>
      </c>
      <c r="AC326">
        <f t="shared" si="110"/>
        <v>67.218616411063223</v>
      </c>
      <c r="AD326">
        <f t="shared" si="128"/>
        <v>22.781383588936777</v>
      </c>
      <c r="AE326">
        <f t="shared" si="129"/>
        <v>3.8167184422614908E-2</v>
      </c>
      <c r="AF326">
        <f t="shared" si="130"/>
        <v>22.819550773359392</v>
      </c>
      <c r="AG326">
        <f t="shared" si="111"/>
        <v>196.04788771117785</v>
      </c>
    </row>
    <row r="327" spans="4:33" x14ac:dyDescent="0.25">
      <c r="D327" s="1">
        <f t="shared" si="131"/>
        <v>44887</v>
      </c>
      <c r="E327" s="7">
        <f t="shared" si="112"/>
        <v>0.5</v>
      </c>
      <c r="F327" s="2">
        <f t="shared" si="113"/>
        <v>2459906</v>
      </c>
      <c r="G327" s="3">
        <f t="shared" si="114"/>
        <v>0.22891170431211499</v>
      </c>
      <c r="H327">
        <f>MOD(280.46646+G327*(36000.76983 + G327*0.0003032),360)</f>
        <v>241.46405422132193</v>
      </c>
      <c r="I327">
        <f>357.52911+G327*(35999.05029 - 0.0001537*G327)</f>
        <v>8598.1330574474687</v>
      </c>
      <c r="J327">
        <f>0.016708634-G327*(0.000042037+0.0000001267*G327)</f>
        <v>1.6699004599533818E-2</v>
      </c>
      <c r="K327">
        <f>SIN(RADIANS(I327))*(1.914602-G327*(0.004817+0.000014*G327))+SIN(RADIANS(2*I327))*(0.019993-0.000101*G327)+SIN(RADIANS(3*I327))*0.000289</f>
        <v>-1.2971602727132654</v>
      </c>
      <c r="L327">
        <f t="shared" si="115"/>
        <v>240.16689394860867</v>
      </c>
      <c r="M327">
        <f t="shared" si="116"/>
        <v>8596.8358971747548</v>
      </c>
      <c r="N327">
        <f t="shared" si="117"/>
        <v>0.98769186658441388</v>
      </c>
      <c r="O327">
        <f>L327-0.00569-0.00478*SIN(RADIANS(125.04-1934.136*G327))</f>
        <v>240.15798734175959</v>
      </c>
      <c r="P327">
        <f>23+(26+((21.448-G327*(46.815+G327*(0.00059-G327*0.001813))))/60)/60</f>
        <v>23.436314302609283</v>
      </c>
      <c r="Q327">
        <f>P327+0.00256*COS(RADIANS(125.04-1934.136*G327))</f>
        <v>23.438207949693549</v>
      </c>
      <c r="R327">
        <f t="shared" si="118"/>
        <v>-122.01654488055861</v>
      </c>
      <c r="S327">
        <f t="shared" si="119"/>
        <v>-20.18284462894437</v>
      </c>
      <c r="T327">
        <f t="shared" si="120"/>
        <v>4.3030438865479782E-2</v>
      </c>
      <c r="U327">
        <f t="shared" si="121"/>
        <v>13.898062745220038</v>
      </c>
      <c r="V327">
        <f t="shared" si="122"/>
        <v>69.225268625325995</v>
      </c>
      <c r="W327" s="7">
        <f t="shared" si="123"/>
        <v>0.4564758480935972</v>
      </c>
      <c r="X327" s="7">
        <f t="shared" si="124"/>
        <v>0.26418343524546944</v>
      </c>
      <c r="Y327" s="7">
        <f t="shared" si="125"/>
        <v>0.64876826094172502</v>
      </c>
      <c r="Z327">
        <f t="shared" si="126"/>
        <v>553.80214900260796</v>
      </c>
      <c r="AA327">
        <f>MOD(E327*1440+U327+4*$B$3-60*$B$4,1440)</f>
        <v>782.67477874522001</v>
      </c>
      <c r="AB327">
        <f t="shared" si="127"/>
        <v>15.668694686305003</v>
      </c>
      <c r="AC327">
        <f t="shared" si="110"/>
        <v>67.41753760739779</v>
      </c>
      <c r="AD327">
        <f t="shared" si="128"/>
        <v>22.58246239260221</v>
      </c>
      <c r="AE327">
        <f t="shared" si="129"/>
        <v>3.8536296567613752E-2</v>
      </c>
      <c r="AF327">
        <f t="shared" si="130"/>
        <v>22.620998689169824</v>
      </c>
      <c r="AG327">
        <f t="shared" si="111"/>
        <v>195.93463177330773</v>
      </c>
    </row>
    <row r="328" spans="4:33" x14ac:dyDescent="0.25">
      <c r="D328" s="1">
        <f t="shared" si="131"/>
        <v>44888</v>
      </c>
      <c r="E328" s="7">
        <f t="shared" si="112"/>
        <v>0.5</v>
      </c>
      <c r="F328" s="2">
        <f t="shared" si="113"/>
        <v>2459907</v>
      </c>
      <c r="G328" s="3">
        <f t="shared" si="114"/>
        <v>0.22893908281998632</v>
      </c>
      <c r="H328">
        <f>MOD(280.46646+G328*(36000.76983 + G328*0.0003032),360)</f>
        <v>242.44970158528668</v>
      </c>
      <c r="I328">
        <f>357.52911+G328*(35999.05029 - 0.0001537*G328)</f>
        <v>8599.1186577272674</v>
      </c>
      <c r="J328">
        <f>0.016708634-G328*(0.000042037+0.0000001267*G328)</f>
        <v>1.6699003447035263E-2</v>
      </c>
      <c r="K328">
        <f>SIN(RADIANS(I328))*(1.914602-G328*(0.004817+0.000014*G328))+SIN(RADIANS(2*I328))*(0.019993-0.000101*G328)+SIN(RADIANS(3*I328))*0.000289</f>
        <v>-1.2723816969186119</v>
      </c>
      <c r="L328">
        <f t="shared" si="115"/>
        <v>241.17731988836806</v>
      </c>
      <c r="M328">
        <f t="shared" si="116"/>
        <v>8597.8462760303482</v>
      </c>
      <c r="N328">
        <f t="shared" si="117"/>
        <v>0.98749718858410307</v>
      </c>
      <c r="O328">
        <f>L328-0.00569-0.00478*SIN(RADIANS(125.04-1934.136*G328))</f>
        <v>241.16841655073486</v>
      </c>
      <c r="P328">
        <f>23+(26+((21.448-G328*(46.815+G328*(0.00059-G328*0.001813))))/60)/60</f>
        <v>23.436313946574717</v>
      </c>
      <c r="Q328">
        <f>P328+0.00256*COS(RADIANS(125.04-1934.136*G328))</f>
        <v>23.438209185000815</v>
      </c>
      <c r="R328">
        <f t="shared" si="118"/>
        <v>-120.96279045579332</v>
      </c>
      <c r="S328">
        <f t="shared" si="119"/>
        <v>-20.392778772924846</v>
      </c>
      <c r="T328">
        <f t="shared" si="120"/>
        <v>4.3030443530325077E-2</v>
      </c>
      <c r="U328">
        <f t="shared" si="121"/>
        <v>13.622805987496619</v>
      </c>
      <c r="V328">
        <f t="shared" si="122"/>
        <v>68.965219738826249</v>
      </c>
      <c r="W328" s="7">
        <f t="shared" si="123"/>
        <v>0.4566669986197941</v>
      </c>
      <c r="X328" s="7">
        <f t="shared" si="124"/>
        <v>0.26509694378972115</v>
      </c>
      <c r="Y328" s="7">
        <f t="shared" si="125"/>
        <v>0.64823705344986693</v>
      </c>
      <c r="Z328">
        <f t="shared" si="126"/>
        <v>551.72175791060999</v>
      </c>
      <c r="AA328">
        <f>MOD(E328*1440+U328+4*$B$3-60*$B$4,1440)</f>
        <v>782.39952198749654</v>
      </c>
      <c r="AB328">
        <f t="shared" si="127"/>
        <v>15.599880496874135</v>
      </c>
      <c r="AC328">
        <f t="shared" si="110"/>
        <v>67.609927280464063</v>
      </c>
      <c r="AD328">
        <f t="shared" si="128"/>
        <v>22.390072719535937</v>
      </c>
      <c r="AE328">
        <f t="shared" si="129"/>
        <v>3.8899053419319131E-2</v>
      </c>
      <c r="AF328">
        <f t="shared" si="130"/>
        <v>22.428971772955254</v>
      </c>
      <c r="AG328">
        <f t="shared" si="111"/>
        <v>195.81996757442769</v>
      </c>
    </row>
    <row r="329" spans="4:33" x14ac:dyDescent="0.25">
      <c r="D329" s="1">
        <f t="shared" si="131"/>
        <v>44889</v>
      </c>
      <c r="E329" s="7">
        <f t="shared" si="112"/>
        <v>0.5</v>
      </c>
      <c r="F329" s="2">
        <f t="shared" si="113"/>
        <v>2459908</v>
      </c>
      <c r="G329" s="3">
        <f t="shared" si="114"/>
        <v>0.22896646132785764</v>
      </c>
      <c r="H329">
        <f>MOD(280.46646+G329*(36000.76983 + G329*0.0003032),360)</f>
        <v>243.43534894925324</v>
      </c>
      <c r="I329">
        <f>357.52911+G329*(35999.05029 - 0.0001537*G329)</f>
        <v>8600.1042580070643</v>
      </c>
      <c r="J329">
        <f>0.016708634-G329*(0.000042037+0.0000001267*G329)</f>
        <v>1.6699002294536521E-2</v>
      </c>
      <c r="K329">
        <f>SIN(RADIANS(I329))*(1.914602-G329*(0.004817+0.000014*G329))+SIN(RADIANS(2*I329))*(0.019993-0.000101*G329)+SIN(RADIANS(3*I329))*0.000289</f>
        <v>-1.2472085076410477</v>
      </c>
      <c r="L329">
        <f t="shared" si="115"/>
        <v>242.18814044161221</v>
      </c>
      <c r="M329">
        <f t="shared" si="116"/>
        <v>8598.8570494994237</v>
      </c>
      <c r="N329">
        <f t="shared" si="117"/>
        <v>0.9873062671469931</v>
      </c>
      <c r="O329">
        <f>L329-0.00569-0.00478*SIN(RADIANS(125.04-1934.136*G329))</f>
        <v>242.17924037593966</v>
      </c>
      <c r="P329">
        <f>23+(26+((21.448-G329*(46.815+G329*(0.00059-G329*0.001813))))/60)/60</f>
        <v>23.436313590540149</v>
      </c>
      <c r="Q329">
        <f>P329+0.00256*COS(RADIANS(125.04-1934.136*G329))</f>
        <v>23.438210418689202</v>
      </c>
      <c r="R329">
        <f t="shared" si="118"/>
        <v>-119.90579191117283</v>
      </c>
      <c r="S329">
        <f t="shared" si="119"/>
        <v>-20.59644440599569</v>
      </c>
      <c r="T329">
        <f t="shared" si="120"/>
        <v>4.3030448189057345E-2</v>
      </c>
      <c r="U329">
        <f t="shared" si="121"/>
        <v>13.334608970305542</v>
      </c>
      <c r="V329">
        <f t="shared" si="122"/>
        <v>68.711839251743584</v>
      </c>
      <c r="W329" s="7">
        <f t="shared" si="123"/>
        <v>0.45686713543728785</v>
      </c>
      <c r="X329" s="7">
        <f t="shared" si="124"/>
        <v>0.26600091529355563</v>
      </c>
      <c r="Y329" s="7">
        <f t="shared" si="125"/>
        <v>0.64773335558101997</v>
      </c>
      <c r="Z329">
        <f t="shared" si="126"/>
        <v>549.69471401394867</v>
      </c>
      <c r="AA329">
        <f>MOD(E329*1440+U329+4*$B$3-60*$B$4,1440)</f>
        <v>782.11132497030553</v>
      </c>
      <c r="AB329">
        <f t="shared" si="127"/>
        <v>15.527831242576383</v>
      </c>
      <c r="AC329">
        <f t="shared" si="110"/>
        <v>67.795708708809471</v>
      </c>
      <c r="AD329">
        <f t="shared" si="128"/>
        <v>22.204291291190529</v>
      </c>
      <c r="AE329">
        <f t="shared" si="129"/>
        <v>3.9254865390228308E-2</v>
      </c>
      <c r="AF329">
        <f t="shared" si="130"/>
        <v>22.243546156580756</v>
      </c>
      <c r="AG329">
        <f t="shared" si="111"/>
        <v>195.70396386710351</v>
      </c>
    </row>
    <row r="330" spans="4:33" x14ac:dyDescent="0.25">
      <c r="D330" s="1">
        <f t="shared" si="131"/>
        <v>44890</v>
      </c>
      <c r="E330" s="7">
        <f t="shared" si="112"/>
        <v>0.5</v>
      </c>
      <c r="F330" s="2">
        <f t="shared" si="113"/>
        <v>2459909</v>
      </c>
      <c r="G330" s="3">
        <f t="shared" si="114"/>
        <v>0.22899383983572896</v>
      </c>
      <c r="H330">
        <f>MOD(280.46646+G330*(36000.76983 + G330*0.0003032),360)</f>
        <v>244.42099631321798</v>
      </c>
      <c r="I330">
        <f>357.52911+G330*(35999.05029 - 0.0001537*G330)</f>
        <v>8601.0898582868631</v>
      </c>
      <c r="J330">
        <f>0.016708634-G330*(0.000042037+0.0000001267*G330)</f>
        <v>1.6699001142037588E-2</v>
      </c>
      <c r="K330">
        <f>SIN(RADIANS(I330))*(1.914602-G330*(0.004817+0.000014*G330))+SIN(RADIANS(2*I330))*(0.019993-0.000101*G330)+SIN(RADIANS(3*I330))*0.000289</f>
        <v>-1.2216482331701735</v>
      </c>
      <c r="L330">
        <f t="shared" si="115"/>
        <v>243.1993480800478</v>
      </c>
      <c r="M330">
        <f t="shared" si="116"/>
        <v>8599.8682100536935</v>
      </c>
      <c r="N330">
        <f t="shared" si="117"/>
        <v>0.98711916315312476</v>
      </c>
      <c r="O330">
        <f>L330-0.00569-0.00478*SIN(RADIANS(125.04-1934.136*G330))</f>
        <v>243.19045128907786</v>
      </c>
      <c r="P330">
        <f>23+(26+((21.448-G330*(46.815+G330*(0.00059-G330*0.001813))))/60)/60</f>
        <v>23.436313234505583</v>
      </c>
      <c r="Q330">
        <f>P330+0.00256*COS(RADIANS(125.04-1934.136*G330))</f>
        <v>23.438211650757367</v>
      </c>
      <c r="R330">
        <f t="shared" si="118"/>
        <v>-118.84560415178554</v>
      </c>
      <c r="S330">
        <f t="shared" si="119"/>
        <v>-20.793746295083743</v>
      </c>
      <c r="T330">
        <f t="shared" si="120"/>
        <v>4.3030452841671507E-2</v>
      </c>
      <c r="U330">
        <f t="shared" si="121"/>
        <v>13.033710485272289</v>
      </c>
      <c r="V330">
        <f t="shared" si="122"/>
        <v>68.465327441781625</v>
      </c>
      <c r="W330" s="7">
        <f t="shared" si="123"/>
        <v>0.45707609271856092</v>
      </c>
      <c r="X330" s="7">
        <f t="shared" si="124"/>
        <v>0.26689462760250088</v>
      </c>
      <c r="Y330" s="7">
        <f t="shared" si="125"/>
        <v>0.64725755783462102</v>
      </c>
      <c r="Z330">
        <f t="shared" si="126"/>
        <v>547.722619534253</v>
      </c>
      <c r="AA330">
        <f>MOD(E330*1440+U330+4*$B$3-60*$B$4,1440)</f>
        <v>781.81042648527227</v>
      </c>
      <c r="AB330">
        <f t="shared" si="127"/>
        <v>15.452606621318068</v>
      </c>
      <c r="AC330">
        <f t="shared" si="110"/>
        <v>67.974807536444004</v>
      </c>
      <c r="AD330">
        <f t="shared" si="128"/>
        <v>22.025192463555996</v>
      </c>
      <c r="AE330">
        <f t="shared" si="129"/>
        <v>3.9603134535939499E-2</v>
      </c>
      <c r="AF330">
        <f t="shared" si="130"/>
        <v>22.064795598091937</v>
      </c>
      <c r="AG330">
        <f t="shared" si="111"/>
        <v>195.58669157425652</v>
      </c>
    </row>
    <row r="331" spans="4:33" x14ac:dyDescent="0.25">
      <c r="D331" s="1">
        <f t="shared" si="131"/>
        <v>44891</v>
      </c>
      <c r="E331" s="7">
        <f t="shared" si="112"/>
        <v>0.5</v>
      </c>
      <c r="F331" s="2">
        <f t="shared" si="113"/>
        <v>2459910</v>
      </c>
      <c r="G331" s="3">
        <f t="shared" si="114"/>
        <v>0.22902121834360029</v>
      </c>
      <c r="H331">
        <f>MOD(280.46646+G331*(36000.76983 + G331*0.0003032),360)</f>
        <v>245.40664367718455</v>
      </c>
      <c r="I331">
        <f>357.52911+G331*(35999.05029 - 0.0001537*G331)</f>
        <v>8602.0754585666618</v>
      </c>
      <c r="J331">
        <f>0.016708634-G331*(0.000042037+0.0000001267*G331)</f>
        <v>1.6698999989538461E-2</v>
      </c>
      <c r="K331">
        <f>SIN(RADIANS(I331))*(1.914602-G331*(0.004817+0.000014*G331))+SIN(RADIANS(2*I331))*(0.019993-0.000101*G331)+SIN(RADIANS(3*I331))*0.000289</f>
        <v>-1.1957085385615498</v>
      </c>
      <c r="L331">
        <f t="shared" si="115"/>
        <v>244.210935138623</v>
      </c>
      <c r="M331">
        <f t="shared" si="116"/>
        <v>8600.8797500280998</v>
      </c>
      <c r="N331">
        <f t="shared" si="117"/>
        <v>0.9869359363329373</v>
      </c>
      <c r="O331">
        <f>L331-0.00569-0.00478*SIN(RADIANS(125.04-1934.136*G331))</f>
        <v>244.20204162509484</v>
      </c>
      <c r="P331">
        <f>23+(26+((21.448-G331*(46.815+G331*(0.00059-G331*0.001813))))/60)/60</f>
        <v>23.436312878471018</v>
      </c>
      <c r="Q331">
        <f>P331+0.00256*COS(RADIANS(125.04-1934.136*G331))</f>
        <v>23.438212881203949</v>
      </c>
      <c r="R331">
        <f t="shared" si="118"/>
        <v>-117.78228683949311</v>
      </c>
      <c r="S331">
        <f t="shared" si="119"/>
        <v>-20.984591152891454</v>
      </c>
      <c r="T331">
        <f t="shared" si="120"/>
        <v>4.3030457488162414E-2</v>
      </c>
      <c r="U331">
        <f t="shared" si="121"/>
        <v>12.720367805579956</v>
      </c>
      <c r="V331">
        <f t="shared" si="122"/>
        <v>68.225884188211552</v>
      </c>
      <c r="W331" s="7">
        <f t="shared" si="123"/>
        <v>0.45729369180168061</v>
      </c>
      <c r="X331" s="7">
        <f t="shared" si="124"/>
        <v>0.26777734683442633</v>
      </c>
      <c r="Y331" s="7">
        <f t="shared" si="125"/>
        <v>0.64681003676893489</v>
      </c>
      <c r="Z331">
        <f t="shared" si="126"/>
        <v>545.80707350569241</v>
      </c>
      <c r="AA331">
        <f>MOD(E331*1440+U331+4*$B$3-60*$B$4,1440)</f>
        <v>781.4970838055799</v>
      </c>
      <c r="AB331">
        <f t="shared" si="127"/>
        <v>15.374270951394976</v>
      </c>
      <c r="AC331">
        <f t="shared" si="110"/>
        <v>68.14715183682091</v>
      </c>
      <c r="AD331">
        <f t="shared" si="128"/>
        <v>21.85284816317909</v>
      </c>
      <c r="AE331">
        <f t="shared" si="129"/>
        <v>3.9943256485329717E-2</v>
      </c>
      <c r="AF331">
        <f t="shared" si="130"/>
        <v>21.89279141966442</v>
      </c>
      <c r="AG331">
        <f t="shared" si="111"/>
        <v>195.46822370589635</v>
      </c>
    </row>
    <row r="332" spans="4:33" x14ac:dyDescent="0.25">
      <c r="D332" s="1">
        <f t="shared" si="131"/>
        <v>44892</v>
      </c>
      <c r="E332" s="7">
        <f t="shared" si="112"/>
        <v>0.5</v>
      </c>
      <c r="F332" s="2">
        <f t="shared" si="113"/>
        <v>2459911</v>
      </c>
      <c r="G332" s="3">
        <f t="shared" si="114"/>
        <v>0.22904859685147161</v>
      </c>
      <c r="H332">
        <f>MOD(280.46646+G332*(36000.76983 + G332*0.0003032),360)</f>
        <v>246.39229104115111</v>
      </c>
      <c r="I332">
        <f>357.52911+G332*(35999.05029 - 0.0001537*G332)</f>
        <v>8603.0610588464569</v>
      </c>
      <c r="J332">
        <f>0.016708634-G332*(0.000042037+0.0000001267*G332)</f>
        <v>1.6698998837039149E-2</v>
      </c>
      <c r="K332">
        <f>SIN(RADIANS(I332))*(1.914602-G332*(0.004817+0.000014*G332))+SIN(RADIANS(2*I332))*(0.019993-0.000101*G332)+SIN(RADIANS(3*I332))*0.000289</f>
        <v>-1.1693972232731418</v>
      </c>
      <c r="L332">
        <f t="shared" si="115"/>
        <v>245.22289381787797</v>
      </c>
      <c r="M332">
        <f t="shared" si="116"/>
        <v>8601.8916616231836</v>
      </c>
      <c r="N332">
        <f t="shared" si="117"/>
        <v>0.98675664524413809</v>
      </c>
      <c r="O332">
        <f>L332-0.00569-0.00478*SIN(RADIANS(125.04-1934.136*G332))</f>
        <v>245.21400358452797</v>
      </c>
      <c r="P332">
        <f>23+(26+((21.448-G332*(46.815+G332*(0.00059-G332*0.001813))))/60)/60</f>
        <v>23.436312522436456</v>
      </c>
      <c r="Q332">
        <f>P332+0.00256*COS(RADIANS(125.04-1934.136*G332))</f>
        <v>23.438214110027591</v>
      </c>
      <c r="R332">
        <f t="shared" si="118"/>
        <v>-116.71590437903495</v>
      </c>
      <c r="S332">
        <f t="shared" si="119"/>
        <v>-21.168887754056094</v>
      </c>
      <c r="T332">
        <f t="shared" si="120"/>
        <v>4.3030462128524939E-2</v>
      </c>
      <c r="U332">
        <f t="shared" si="121"/>
        <v>12.394856469064635</v>
      </c>
      <c r="V332">
        <f t="shared" si="122"/>
        <v>67.993708509056702</v>
      </c>
      <c r="W332" s="7">
        <f t="shared" si="123"/>
        <v>0.45751974134092738</v>
      </c>
      <c r="X332" s="7">
        <f t="shared" si="124"/>
        <v>0.26864832881576989</v>
      </c>
      <c r="Y332" s="7">
        <f t="shared" si="125"/>
        <v>0.64639115386608492</v>
      </c>
      <c r="Z332">
        <f t="shared" si="126"/>
        <v>543.94966807245362</v>
      </c>
      <c r="AA332">
        <f>MOD(E332*1440+U332+4*$B$3-60*$B$4,1440)</f>
        <v>781.17157246906459</v>
      </c>
      <c r="AB332">
        <f t="shared" si="127"/>
        <v>15.292893117266146</v>
      </c>
      <c r="AC332">
        <f t="shared" si="110"/>
        <v>68.312672176200778</v>
      </c>
      <c r="AD332">
        <f t="shared" si="128"/>
        <v>21.687327823799222</v>
      </c>
      <c r="AE332">
        <f t="shared" si="129"/>
        <v>4.0274622525658568E-2</v>
      </c>
      <c r="AF332">
        <f t="shared" si="130"/>
        <v>21.72760244632488</v>
      </c>
      <c r="AG332">
        <f t="shared" si="111"/>
        <v>195.34863527358752</v>
      </c>
    </row>
    <row r="333" spans="4:33" x14ac:dyDescent="0.25">
      <c r="D333" s="1">
        <f t="shared" si="131"/>
        <v>44893</v>
      </c>
      <c r="E333" s="7">
        <f t="shared" si="112"/>
        <v>0.5</v>
      </c>
      <c r="F333" s="2">
        <f t="shared" si="113"/>
        <v>2459912</v>
      </c>
      <c r="G333" s="3">
        <f t="shared" si="114"/>
        <v>0.2290759753593429</v>
      </c>
      <c r="H333">
        <f>MOD(280.46646+G333*(36000.76983 + G333*0.0003032),360)</f>
        <v>247.37793840511767</v>
      </c>
      <c r="I333">
        <f>357.52911+G333*(35999.05029 - 0.0001537*G333)</f>
        <v>8604.0466591262539</v>
      </c>
      <c r="J333">
        <f>0.016708634-G333*(0.000042037+0.0000001267*G333)</f>
        <v>1.6698997684539644E-2</v>
      </c>
      <c r="K333">
        <f>SIN(RADIANS(I333))*(1.914602-G333*(0.004817+0.000014*G333))+SIN(RADIANS(2*I333))*(0.019993-0.000101*G333)+SIN(RADIANS(3*I333))*0.000289</f>
        <v>-1.142722218732533</v>
      </c>
      <c r="L333">
        <f t="shared" si="115"/>
        <v>246.23521618638514</v>
      </c>
      <c r="M333">
        <f t="shared" si="116"/>
        <v>8602.9039369075217</v>
      </c>
      <c r="N333">
        <f t="shared" si="117"/>
        <v>0.98658134724893876</v>
      </c>
      <c r="O333">
        <f>L333-0.00569-0.00478*SIN(RADIANS(125.04-1934.136*G333))</f>
        <v>246.22632923594685</v>
      </c>
      <c r="P333">
        <f>23+(26+((21.448-G333*(46.815+G333*(0.00059-G333*0.001813))))/60)/60</f>
        <v>23.436312166401891</v>
      </c>
      <c r="Q333">
        <f>P333+0.00256*COS(RADIANS(125.04-1934.136*G333))</f>
        <v>23.438215337226939</v>
      </c>
      <c r="R333">
        <f t="shared" si="118"/>
        <v>-115.64652589251612</v>
      </c>
      <c r="S333">
        <f t="shared" si="119"/>
        <v>-21.346547051772177</v>
      </c>
      <c r="T333">
        <f t="shared" si="120"/>
        <v>4.3030466762753967E-2</v>
      </c>
      <c r="U333">
        <f t="shared" si="121"/>
        <v>12.057470020115353</v>
      </c>
      <c r="V333">
        <f t="shared" si="122"/>
        <v>67.768998079159871</v>
      </c>
      <c r="W333" s="7">
        <f t="shared" si="123"/>
        <v>0.457754037486031</v>
      </c>
      <c r="X333" s="7">
        <f t="shared" si="124"/>
        <v>0.26950682059947584</v>
      </c>
      <c r="Y333" s="7">
        <f t="shared" si="125"/>
        <v>0.64600125437258626</v>
      </c>
      <c r="Z333">
        <f t="shared" si="126"/>
        <v>542.15198463327897</v>
      </c>
      <c r="AA333">
        <f>MOD(E333*1440+U333+4*$B$3-60*$B$4,1440)</f>
        <v>780.83418602011534</v>
      </c>
      <c r="AB333">
        <f t="shared" si="127"/>
        <v>15.208546505028835</v>
      </c>
      <c r="AC333">
        <f t="shared" si="110"/>
        <v>68.471301676318689</v>
      </c>
      <c r="AD333">
        <f t="shared" si="128"/>
        <v>21.528698323681311</v>
      </c>
      <c r="AE333">
        <f t="shared" si="129"/>
        <v>4.0596621835612058E-2</v>
      </c>
      <c r="AF333">
        <f t="shared" si="130"/>
        <v>21.569294945516923</v>
      </c>
      <c r="AG333">
        <f t="shared" si="111"/>
        <v>195.22800320293962</v>
      </c>
    </row>
    <row r="334" spans="4:33" x14ac:dyDescent="0.25">
      <c r="D334" s="1">
        <f t="shared" si="131"/>
        <v>44894</v>
      </c>
      <c r="E334" s="7">
        <f t="shared" si="112"/>
        <v>0.5</v>
      </c>
      <c r="F334" s="2">
        <f t="shared" si="113"/>
        <v>2459913</v>
      </c>
      <c r="G334" s="3">
        <f t="shared" si="114"/>
        <v>0.22910335386721423</v>
      </c>
      <c r="H334">
        <f>MOD(280.46646+G334*(36000.76983 + G334*0.0003032),360)</f>
        <v>248.36358576908424</v>
      </c>
      <c r="I334">
        <f>357.52911+G334*(35999.05029 - 0.0001537*G334)</f>
        <v>8605.0322594060526</v>
      </c>
      <c r="J334">
        <f>0.016708634-G334*(0.000042037+0.0000001267*G334)</f>
        <v>1.6698996532039951E-2</v>
      </c>
      <c r="K334">
        <f>SIN(RADIANS(I334))*(1.914602-G334*(0.004817+0.000014*G334))+SIN(RADIANS(2*I334))*(0.019993-0.000101*G334)+SIN(RADIANS(3*I334))*0.000289</f>
        <v>-1.1156915858378724</v>
      </c>
      <c r="L334">
        <f t="shared" si="115"/>
        <v>247.24789418324636</v>
      </c>
      <c r="M334">
        <f t="shared" si="116"/>
        <v>8603.9165678202153</v>
      </c>
      <c r="N334">
        <f t="shared" si="117"/>
        <v>0.98641009849167438</v>
      </c>
      <c r="O334">
        <f>L334-0.00569-0.00478*SIN(RADIANS(125.04-1934.136*G334))</f>
        <v>247.23901051845056</v>
      </c>
      <c r="P334">
        <f>23+(26+((21.448-G334*(46.815+G334*(0.00059-G334*0.001813))))/60)/60</f>
        <v>23.436311810367325</v>
      </c>
      <c r="Q334">
        <f>P334+0.00256*COS(RADIANS(125.04-1934.136*G334))</f>
        <v>23.438216562800637</v>
      </c>
      <c r="R334">
        <f t="shared" si="118"/>
        <v>-114.57422518193997</v>
      </c>
      <c r="S334">
        <f t="shared" si="119"/>
        <v>-21.517482294541043</v>
      </c>
      <c r="T334">
        <f t="shared" si="120"/>
        <v>4.3030471390844392E-2</v>
      </c>
      <c r="U334">
        <f t="shared" si="121"/>
        <v>11.708519710487041</v>
      </c>
      <c r="V334">
        <f t="shared" si="122"/>
        <v>67.551948730739667</v>
      </c>
      <c r="W334" s="7">
        <f t="shared" si="123"/>
        <v>0.45799636408993954</v>
      </c>
      <c r="X334" s="7">
        <f t="shared" si="124"/>
        <v>0.27035206206010715</v>
      </c>
      <c r="Y334" s="7">
        <f t="shared" si="125"/>
        <v>0.645640666119772</v>
      </c>
      <c r="Z334">
        <f t="shared" si="126"/>
        <v>540.41558984591734</v>
      </c>
      <c r="AA334">
        <f>MOD(E334*1440+U334+4*$B$3-60*$B$4,1440)</f>
        <v>780.48523571048702</v>
      </c>
      <c r="AB334">
        <f t="shared" si="127"/>
        <v>15.121308927621754</v>
      </c>
      <c r="AC334">
        <f t="shared" si="110"/>
        <v>68.622976076251248</v>
      </c>
      <c r="AD334">
        <f t="shared" si="128"/>
        <v>21.377023923748752</v>
      </c>
      <c r="AE334">
        <f t="shared" si="129"/>
        <v>4.0908643857038116E-2</v>
      </c>
      <c r="AF334">
        <f t="shared" si="130"/>
        <v>21.417932567605789</v>
      </c>
      <c r="AG334">
        <f t="shared" si="111"/>
        <v>195.10640624442613</v>
      </c>
    </row>
    <row r="335" spans="4:33" x14ac:dyDescent="0.25">
      <c r="D335" s="1">
        <f t="shared" si="131"/>
        <v>44895</v>
      </c>
      <c r="E335" s="7">
        <f t="shared" si="112"/>
        <v>0.5</v>
      </c>
      <c r="F335" s="2">
        <f t="shared" si="113"/>
        <v>2459914</v>
      </c>
      <c r="G335" s="3">
        <f t="shared" si="114"/>
        <v>0.22913073237508555</v>
      </c>
      <c r="H335">
        <f>MOD(280.46646+G335*(36000.76983 + G335*0.0003032),360)</f>
        <v>249.34923313305262</v>
      </c>
      <c r="I335">
        <f>357.52911+G335*(35999.05029 - 0.0001537*G335)</f>
        <v>8606.0178596858477</v>
      </c>
      <c r="J335">
        <f>0.016708634-G335*(0.000042037+0.0000001267*G335)</f>
        <v>1.6698995379540067E-2</v>
      </c>
      <c r="K335">
        <f>SIN(RADIANS(I335))*(1.914602-G335*(0.004817+0.000014*G335))+SIN(RADIANS(2*I335))*(0.019993-0.000101*G335)+SIN(RADIANS(3*I335))*0.000289</f>
        <v>-1.0883135123910923</v>
      </c>
      <c r="L335">
        <f t="shared" si="115"/>
        <v>248.26091962066153</v>
      </c>
      <c r="M335">
        <f t="shared" si="116"/>
        <v>8604.9295461734564</v>
      </c>
      <c r="N335">
        <f t="shared" si="117"/>
        <v>0.98624295387682048</v>
      </c>
      <c r="O335">
        <f>L335-0.00569-0.00478*SIN(RADIANS(125.04-1934.136*G335))</f>
        <v>248.25203924423616</v>
      </c>
      <c r="P335">
        <f>23+(26+((21.448-G335*(46.815+G335*(0.00059-G335*0.001813))))/60)/60</f>
        <v>23.43631145433276</v>
      </c>
      <c r="Q335">
        <f>P335+0.00256*COS(RADIANS(125.04-1934.136*G335))</f>
        <v>23.438217786747341</v>
      </c>
      <c r="R335">
        <f t="shared" si="118"/>
        <v>-113.49908067944412</v>
      </c>
      <c r="S335">
        <f t="shared" si="119"/>
        <v>-21.681609142707089</v>
      </c>
      <c r="T335">
        <f t="shared" si="120"/>
        <v>4.3030476012791107E-2</v>
      </c>
      <c r="U335">
        <f t="shared" si="121"/>
        <v>11.348334159244608</v>
      </c>
      <c r="V335">
        <f t="shared" si="122"/>
        <v>67.342753938267222</v>
      </c>
      <c r="W335" s="7">
        <f t="shared" si="123"/>
        <v>0.45824649294496905</v>
      </c>
      <c r="X335" s="7">
        <f t="shared" si="124"/>
        <v>0.27118328756089344</v>
      </c>
      <c r="Y335" s="7">
        <f t="shared" si="125"/>
        <v>0.64530969832904472</v>
      </c>
      <c r="Z335">
        <f t="shared" si="126"/>
        <v>538.74203150613778</v>
      </c>
      <c r="AA335">
        <f>MOD(E335*1440+U335+4*$B$3-60*$B$4,1440)</f>
        <v>780.12505015924455</v>
      </c>
      <c r="AB335">
        <f t="shared" si="127"/>
        <v>15.031262539811138</v>
      </c>
      <c r="AC335">
        <f t="shared" si="110"/>
        <v>68.767633793378906</v>
      </c>
      <c r="AD335">
        <f t="shared" si="128"/>
        <v>21.232366206621094</v>
      </c>
      <c r="AE335">
        <f t="shared" si="129"/>
        <v>4.121008079385121E-2</v>
      </c>
      <c r="AF335">
        <f t="shared" si="130"/>
        <v>21.273576287414947</v>
      </c>
      <c r="AG335">
        <f t="shared" si="111"/>
        <v>194.98392488282539</v>
      </c>
    </row>
    <row r="336" spans="4:33" x14ac:dyDescent="0.25">
      <c r="D336" s="1">
        <f t="shared" si="131"/>
        <v>44896</v>
      </c>
      <c r="E336" s="7">
        <f t="shared" si="112"/>
        <v>0.5</v>
      </c>
      <c r="F336" s="2">
        <f t="shared" si="113"/>
        <v>2459915</v>
      </c>
      <c r="G336" s="3">
        <f t="shared" si="114"/>
        <v>0.22915811088295687</v>
      </c>
      <c r="H336">
        <f>MOD(280.46646+G336*(36000.76983 + G336*0.0003032),360)</f>
        <v>250.33488049702282</v>
      </c>
      <c r="I336">
        <f>357.52911+G336*(35999.05029 - 0.0001537*G336)</f>
        <v>8607.0034599656447</v>
      </c>
      <c r="J336">
        <f>0.016708634-G336*(0.000042037+0.0000001267*G336)</f>
        <v>1.6698994227039993E-2</v>
      </c>
      <c r="K336">
        <f>SIN(RADIANS(I336))*(1.914602-G336*(0.004817+0.000014*G336))+SIN(RADIANS(2*I336))*(0.019993-0.000101*G336)+SIN(RADIANS(3*I336))*0.000289</f>
        <v>-1.0605963104656564</v>
      </c>
      <c r="L336">
        <f t="shared" si="115"/>
        <v>249.27428418655717</v>
      </c>
      <c r="M336">
        <f t="shared" si="116"/>
        <v>8605.9428636551784</v>
      </c>
      <c r="N336">
        <f t="shared" si="117"/>
        <v>0.98607996704741374</v>
      </c>
      <c r="O336">
        <f>L336-0.00569-0.00478*SIN(RADIANS(125.04-1934.136*G336))</f>
        <v>249.2654071012274</v>
      </c>
      <c r="P336">
        <f>23+(26+((21.448-G336*(46.815+G336*(0.00059-G336*0.001813))))/60)/60</f>
        <v>23.436311098298198</v>
      </c>
      <c r="Q336">
        <f>P336+0.00256*COS(RADIANS(125.04-1934.136*G336))</f>
        <v>23.438219009065698</v>
      </c>
      <c r="R336">
        <f t="shared" si="118"/>
        <v>-112.4211753849722</v>
      </c>
      <c r="S336">
        <f t="shared" si="119"/>
        <v>-21.838845784423079</v>
      </c>
      <c r="T336">
        <f t="shared" si="120"/>
        <v>4.3030480628589038E-2</v>
      </c>
      <c r="U336">
        <f t="shared" si="121"/>
        <v>10.977258972213589</v>
      </c>
      <c r="V336">
        <f t="shared" si="122"/>
        <v>67.141604289736492</v>
      </c>
      <c r="W336" s="7">
        <f t="shared" si="123"/>
        <v>0.45850418404707394</v>
      </c>
      <c r="X336" s="7">
        <f t="shared" si="124"/>
        <v>0.27199972768669478</v>
      </c>
      <c r="Y336" s="7">
        <f t="shared" si="125"/>
        <v>0.64500864040745298</v>
      </c>
      <c r="Z336">
        <f t="shared" si="126"/>
        <v>537.13283431789193</v>
      </c>
      <c r="AA336">
        <f>MOD(E336*1440+U336+4*$B$3-60*$B$4,1440)</f>
        <v>779.75397497221354</v>
      </c>
      <c r="AB336">
        <f t="shared" si="127"/>
        <v>14.938493743053385</v>
      </c>
      <c r="AC336">
        <f t="shared" si="110"/>
        <v>68.905215983326599</v>
      </c>
      <c r="AD336">
        <f t="shared" si="128"/>
        <v>21.094784016673401</v>
      </c>
      <c r="AE336">
        <f t="shared" si="129"/>
        <v>4.150033022426694E-2</v>
      </c>
      <c r="AF336">
        <f t="shared" si="130"/>
        <v>21.136284346897668</v>
      </c>
      <c r="AG336">
        <f t="shared" si="111"/>
        <v>194.86064124558413</v>
      </c>
    </row>
    <row r="337" spans="4:33" x14ac:dyDescent="0.25">
      <c r="D337" s="1">
        <f t="shared" si="131"/>
        <v>44897</v>
      </c>
      <c r="E337" s="7">
        <f t="shared" si="112"/>
        <v>0.5</v>
      </c>
      <c r="F337" s="2">
        <f t="shared" si="113"/>
        <v>2459916</v>
      </c>
      <c r="G337" s="3">
        <f t="shared" si="114"/>
        <v>0.2291854893908282</v>
      </c>
      <c r="H337">
        <f>MOD(280.46646+G337*(36000.76983 + G337*0.0003032),360)</f>
        <v>251.32052786099121</v>
      </c>
      <c r="I337">
        <f>357.52911+G337*(35999.05029 - 0.0001537*G337)</f>
        <v>8607.9890602454416</v>
      </c>
      <c r="J337">
        <f>0.016708634-G337*(0.000042037+0.0000001267*G337)</f>
        <v>1.6698993074539727E-2</v>
      </c>
      <c r="K337">
        <f>SIN(RADIANS(I337))*(1.914602-G337*(0.004817+0.000014*G337))+SIN(RADIANS(2*I337))*(0.019993-0.000101*G337)+SIN(RADIANS(3*I337))*0.000289</f>
        <v>-1.0325484137096625</v>
      </c>
      <c r="L337">
        <f t="shared" si="115"/>
        <v>250.28797944728154</v>
      </c>
      <c r="M337">
        <f t="shared" si="116"/>
        <v>8606.9565118317314</v>
      </c>
      <c r="N337">
        <f t="shared" si="117"/>
        <v>0.98592119036390358</v>
      </c>
      <c r="O337">
        <f>L337-0.00569-0.00478*SIN(RADIANS(125.04-1934.136*G337))</f>
        <v>250.27910565576971</v>
      </c>
      <c r="P337">
        <f>23+(26+((21.448-G337*(46.815+G337*(0.00059-G337*0.001813))))/60)/60</f>
        <v>23.436310742263633</v>
      </c>
      <c r="Q337">
        <f>P337+0.00256*COS(RADIANS(125.04-1934.136*G337))</f>
        <v>23.438220229754361</v>
      </c>
      <c r="R337">
        <f t="shared" si="118"/>
        <v>-111.34059679115107</v>
      </c>
      <c r="S337">
        <f t="shared" si="119"/>
        <v>-21.989113050679094</v>
      </c>
      <c r="T337">
        <f t="shared" si="120"/>
        <v>4.3030485238233072E-2</v>
      </c>
      <c r="U337">
        <f t="shared" si="121"/>
        <v>10.59565632143935</v>
      </c>
      <c r="V337">
        <f t="shared" si="122"/>
        <v>66.948686946628342</v>
      </c>
      <c r="W337" s="7">
        <f t="shared" si="123"/>
        <v>0.45876918588788934</v>
      </c>
      <c r="X337" s="7">
        <f t="shared" si="124"/>
        <v>0.27280061103614395</v>
      </c>
      <c r="Y337" s="7">
        <f t="shared" si="125"/>
        <v>0.64473776073963474</v>
      </c>
      <c r="Z337">
        <f t="shared" si="126"/>
        <v>535.58949557302674</v>
      </c>
      <c r="AA337">
        <f>MOD(E337*1440+U337+4*$B$3-60*$B$4,1440)</f>
        <v>779.37237232143934</v>
      </c>
      <c r="AB337">
        <f t="shared" si="127"/>
        <v>14.843093080359836</v>
      </c>
      <c r="AC337">
        <f t="shared" si="110"/>
        <v>69.035666598758283</v>
      </c>
      <c r="AD337">
        <f t="shared" si="128"/>
        <v>20.964333401241717</v>
      </c>
      <c r="AE337">
        <f t="shared" si="129"/>
        <v>4.1778797810245023E-2</v>
      </c>
      <c r="AF337">
        <f t="shared" si="130"/>
        <v>21.006112199051962</v>
      </c>
      <c r="AG337">
        <f t="shared" si="111"/>
        <v>194.73663901039367</v>
      </c>
    </row>
    <row r="338" spans="4:33" x14ac:dyDescent="0.25">
      <c r="D338" s="1">
        <f t="shared" si="131"/>
        <v>44898</v>
      </c>
      <c r="E338" s="7">
        <f t="shared" si="112"/>
        <v>0.5</v>
      </c>
      <c r="F338" s="2">
        <f t="shared" si="113"/>
        <v>2459917</v>
      </c>
      <c r="G338" s="3">
        <f t="shared" si="114"/>
        <v>0.22921286789869952</v>
      </c>
      <c r="H338">
        <f>MOD(280.46646+G338*(36000.76983 + G338*0.0003032),360)</f>
        <v>252.30617522496141</v>
      </c>
      <c r="I338">
        <f>357.52911+G338*(35999.05029 - 0.0001537*G338)</f>
        <v>8608.9746605252367</v>
      </c>
      <c r="J338">
        <f>0.016708634-G338*(0.000042037+0.0000001267*G338)</f>
        <v>1.6698991922039275E-2</v>
      </c>
      <c r="K338">
        <f>SIN(RADIANS(I338))*(1.914602-G338*(0.004817+0.000014*G338))+SIN(RADIANS(2*I338))*(0.019993-0.000101*G338)+SIN(RADIANS(3*I338))*0.000289</f>
        <v>-1.0041783745853179</v>
      </c>
      <c r="L338">
        <f t="shared" si="115"/>
        <v>251.3019968503761</v>
      </c>
      <c r="M338">
        <f t="shared" si="116"/>
        <v>8607.9704821506512</v>
      </c>
      <c r="N338">
        <f t="shared" si="117"/>
        <v>0.98576667488343583</v>
      </c>
      <c r="O338">
        <f>L338-0.00569-0.00478*SIN(RADIANS(125.04-1934.136*G338))</f>
        <v>251.29312635540171</v>
      </c>
      <c r="P338">
        <f>23+(26+((21.448-G338*(46.815+G338*(0.00059-G338*0.001813))))/60)/60</f>
        <v>23.436310386229071</v>
      </c>
      <c r="Q338">
        <f>P338+0.00256*COS(RADIANS(125.04-1934.136*G338))</f>
        <v>23.43822144881198</v>
      </c>
      <c r="R338">
        <f t="shared" si="118"/>
        <v>-110.25743679519529</v>
      </c>
      <c r="S338">
        <f t="shared" si="119"/>
        <v>-22.132334529020831</v>
      </c>
      <c r="T338">
        <f t="shared" si="120"/>
        <v>4.3030489841718117E-2</v>
      </c>
      <c r="U338">
        <f t="shared" si="121"/>
        <v>10.20390448529181</v>
      </c>
      <c r="V338">
        <f t="shared" si="122"/>
        <v>66.764185095092714</v>
      </c>
      <c r="W338" s="7">
        <f t="shared" si="123"/>
        <v>0.45904123577410294</v>
      </c>
      <c r="X338" s="7">
        <f t="shared" si="124"/>
        <v>0.27358516606551209</v>
      </c>
      <c r="Y338" s="7">
        <f t="shared" si="125"/>
        <v>0.64449730548269379</v>
      </c>
      <c r="Z338">
        <f t="shared" si="126"/>
        <v>534.11348076074171</v>
      </c>
      <c r="AA338">
        <f>MOD(E338*1440+U338+4*$B$3-60*$B$4,1440)</f>
        <v>778.98062048529175</v>
      </c>
      <c r="AB338">
        <f t="shared" si="127"/>
        <v>14.745155121322938</v>
      </c>
      <c r="AC338">
        <f t="shared" si="110"/>
        <v>69.158932446893402</v>
      </c>
      <c r="AD338">
        <f t="shared" si="128"/>
        <v>20.841067553106598</v>
      </c>
      <c r="AE338">
        <f t="shared" si="129"/>
        <v>4.204490008580318E-2</v>
      </c>
      <c r="AF338">
        <f t="shared" si="130"/>
        <v>20.8831124531924</v>
      </c>
      <c r="AG338">
        <f t="shared" si="111"/>
        <v>194.61200331226368</v>
      </c>
    </row>
    <row r="339" spans="4:33" x14ac:dyDescent="0.25">
      <c r="D339" s="1">
        <f t="shared" si="131"/>
        <v>44899</v>
      </c>
      <c r="E339" s="7">
        <f t="shared" si="112"/>
        <v>0.5</v>
      </c>
      <c r="F339" s="2">
        <f t="shared" si="113"/>
        <v>2459918</v>
      </c>
      <c r="G339" s="3">
        <f t="shared" si="114"/>
        <v>0.22924024640657084</v>
      </c>
      <c r="H339">
        <f>MOD(280.46646+G339*(36000.76983 + G339*0.0003032),360)</f>
        <v>253.29182258893161</v>
      </c>
      <c r="I339">
        <f>357.52911+G339*(35999.05029 - 0.0001537*G339)</f>
        <v>8609.9602608050318</v>
      </c>
      <c r="J339">
        <f>0.016708634-G339*(0.000042037+0.0000001267*G339)</f>
        <v>1.6698990769538631E-2</v>
      </c>
      <c r="K339">
        <f>SIN(RADIANS(I339))*(1.914602-G339*(0.004817+0.000014*G339))+SIN(RADIANS(2*I339))*(0.019993-0.000101*G339)+SIN(RADIANS(3*I339))*0.000289</f>
        <v>-0.97549486154517995</v>
      </c>
      <c r="L339">
        <f t="shared" si="115"/>
        <v>252.31632772738644</v>
      </c>
      <c r="M339">
        <f t="shared" si="116"/>
        <v>8608.9847659434872</v>
      </c>
      <c r="N339">
        <f t="shared" si="117"/>
        <v>0.98561647033958688</v>
      </c>
      <c r="O339">
        <f>L339-0.00569-0.00478*SIN(RADIANS(125.04-1934.136*G339))</f>
        <v>252.30746053166621</v>
      </c>
      <c r="P339">
        <f>23+(26+((21.448-G339*(46.815+G339*(0.00059-G339*0.001813))))/60)/60</f>
        <v>23.436310030194509</v>
      </c>
      <c r="Q339">
        <f>P339+0.00256*COS(RADIANS(125.04-1934.136*G339))</f>
        <v>23.438222666237216</v>
      </c>
      <c r="R339">
        <f t="shared" si="118"/>
        <v>-109.17179159777328</v>
      </c>
      <c r="S339">
        <f t="shared" si="119"/>
        <v>-22.268436675568907</v>
      </c>
      <c r="T339">
        <f t="shared" si="120"/>
        <v>4.3030494439039134E-2</v>
      </c>
      <c r="U339">
        <f t="shared" si="121"/>
        <v>9.8023973499972801</v>
      </c>
      <c r="V339">
        <f t="shared" si="122"/>
        <v>66.588277391093115</v>
      </c>
      <c r="W339" s="7">
        <f t="shared" si="123"/>
        <v>0.45932006017361304</v>
      </c>
      <c r="X339" s="7">
        <f t="shared" si="124"/>
        <v>0.27435262297613217</v>
      </c>
      <c r="Y339" s="7">
        <f t="shared" si="125"/>
        <v>0.64428749737109392</v>
      </c>
      <c r="Z339">
        <f t="shared" si="126"/>
        <v>532.70621912874492</v>
      </c>
      <c r="AA339">
        <f>MOD(E339*1440+U339+4*$B$3-60*$B$4,1440)</f>
        <v>778.57911334999721</v>
      </c>
      <c r="AB339">
        <f t="shared" si="127"/>
        <v>14.644778337499304</v>
      </c>
      <c r="AC339">
        <f t="shared" si="110"/>
        <v>69.274963245597107</v>
      </c>
      <c r="AD339">
        <f t="shared" si="128"/>
        <v>20.725036754402893</v>
      </c>
      <c r="AE339">
        <f t="shared" si="129"/>
        <v>4.2298067303744767E-2</v>
      </c>
      <c r="AF339">
        <f t="shared" si="130"/>
        <v>20.767334821706637</v>
      </c>
      <c r="AG339">
        <f t="shared" si="111"/>
        <v>194.48682065037178</v>
      </c>
    </row>
    <row r="340" spans="4:33" x14ac:dyDescent="0.25">
      <c r="D340" s="1">
        <f t="shared" si="131"/>
        <v>44900</v>
      </c>
      <c r="E340" s="7">
        <f t="shared" si="112"/>
        <v>0.5</v>
      </c>
      <c r="F340" s="2">
        <f t="shared" si="113"/>
        <v>2459919</v>
      </c>
      <c r="G340" s="3">
        <f t="shared" si="114"/>
        <v>0.22926762491444216</v>
      </c>
      <c r="H340">
        <f>MOD(280.46646+G340*(36000.76983 + G340*0.0003032),360)</f>
        <v>254.27746995290181</v>
      </c>
      <c r="I340">
        <f>357.52911+G340*(35999.05029 - 0.0001537*G340)</f>
        <v>8610.9458610848287</v>
      </c>
      <c r="J340">
        <f>0.016708634-G340*(0.000042037+0.0000001267*G340)</f>
        <v>1.6698989617037797E-2</v>
      </c>
      <c r="K340">
        <f>SIN(RADIANS(I340))*(1.914602-G340*(0.004817+0.000014*G340))+SIN(RADIANS(2*I340))*(0.019993-0.000101*G340)+SIN(RADIANS(3*I340))*0.000289</f>
        <v>-0.9465066561475789</v>
      </c>
      <c r="L340">
        <f t="shared" si="115"/>
        <v>253.33096329675422</v>
      </c>
      <c r="M340">
        <f t="shared" si="116"/>
        <v>8609.9993544286808</v>
      </c>
      <c r="N340">
        <f t="shared" si="117"/>
        <v>0.98547062512256267</v>
      </c>
      <c r="O340">
        <f>L340-0.00569-0.00478*SIN(RADIANS(125.04-1934.136*G340))</f>
        <v>253.32209940300203</v>
      </c>
      <c r="P340">
        <f>23+(26+((21.448-G340*(46.815+G340*(0.00059-G340*0.001813))))/60)/60</f>
        <v>23.436309674159943</v>
      </c>
      <c r="Q340">
        <f>P340+0.00256*COS(RADIANS(125.04-1934.136*G340))</f>
        <v>23.438223882028716</v>
      </c>
      <c r="R340">
        <f t="shared" si="118"/>
        <v>-108.08376158875065</v>
      </c>
      <c r="S340">
        <f t="shared" si="119"/>
        <v>-22.397348924956948</v>
      </c>
      <c r="T340">
        <f t="shared" si="120"/>
        <v>4.3030499030190981E-2</v>
      </c>
      <c r="U340">
        <f t="shared" si="121"/>
        <v>9.3915438734987795</v>
      </c>
      <c r="V340">
        <f t="shared" si="122"/>
        <v>66.421137402440934</v>
      </c>
      <c r="W340" s="7">
        <f t="shared" si="123"/>
        <v>0.4596053750878481</v>
      </c>
      <c r="X340" s="7">
        <f t="shared" si="124"/>
        <v>0.27510221563662329</v>
      </c>
      <c r="Y340" s="7">
        <f t="shared" si="125"/>
        <v>0.64410853453907291</v>
      </c>
      <c r="Z340">
        <f t="shared" si="126"/>
        <v>531.36909921952747</v>
      </c>
      <c r="AA340">
        <f>MOD(E340*1440+U340+4*$B$3-60*$B$4,1440)</f>
        <v>778.16825987349876</v>
      </c>
      <c r="AB340">
        <f t="shared" si="127"/>
        <v>14.542064968374689</v>
      </c>
      <c r="AC340">
        <f t="shared" si="110"/>
        <v>69.383711677899413</v>
      </c>
      <c r="AD340">
        <f t="shared" si="128"/>
        <v>20.616288322100587</v>
      </c>
      <c r="AE340">
        <f t="shared" si="129"/>
        <v>4.2537746318428674E-2</v>
      </c>
      <c r="AF340">
        <f t="shared" si="130"/>
        <v>20.658826068419017</v>
      </c>
      <c r="AG340">
        <f t="shared" si="111"/>
        <v>194.36117879494844</v>
      </c>
    </row>
    <row r="341" spans="4:33" x14ac:dyDescent="0.25">
      <c r="D341" s="1">
        <f t="shared" si="131"/>
        <v>44901</v>
      </c>
      <c r="E341" s="7">
        <f t="shared" si="112"/>
        <v>0.5</v>
      </c>
      <c r="F341" s="2">
        <f t="shared" si="113"/>
        <v>2459920</v>
      </c>
      <c r="G341" s="3">
        <f t="shared" si="114"/>
        <v>0.22929500342231349</v>
      </c>
      <c r="H341">
        <f>MOD(280.46646+G341*(36000.76983 + G341*0.0003032),360)</f>
        <v>255.26311731687383</v>
      </c>
      <c r="I341">
        <f>357.52911+G341*(35999.05029 - 0.0001537*G341)</f>
        <v>8611.931461364622</v>
      </c>
      <c r="J341">
        <f>0.016708634-G341*(0.000042037+0.0000001267*G341)</f>
        <v>1.6698988464536775E-2</v>
      </c>
      <c r="K341">
        <f>SIN(RADIANS(I341))*(1.914602-G341*(0.004817+0.000014*G341))+SIN(RADIANS(2*I341))*(0.019993-0.000101*G341)+SIN(RADIANS(3*I341))*0.000289</f>
        <v>-0.91722265011191439</v>
      </c>
      <c r="L341">
        <f t="shared" si="115"/>
        <v>254.34589466676192</v>
      </c>
      <c r="M341">
        <f t="shared" si="116"/>
        <v>8611.0142387145097</v>
      </c>
      <c r="N341">
        <f t="shared" si="117"/>
        <v>0.98532918625987176</v>
      </c>
      <c r="O341">
        <f>L341-0.00569-0.00478*SIN(RADIANS(125.04-1934.136*G341))</f>
        <v>254.33703407768886</v>
      </c>
      <c r="P341">
        <f>23+(26+((21.448-G341*(46.815+G341*(0.00059-G341*0.001813))))/60)/60</f>
        <v>23.436309318125382</v>
      </c>
      <c r="Q341">
        <f>P341+0.00256*COS(RADIANS(125.04-1934.136*G341))</f>
        <v>23.438225096185146</v>
      </c>
      <c r="R341">
        <f t="shared" si="118"/>
        <v>-106.99345121986838</v>
      </c>
      <c r="S341">
        <f t="shared" si="119"/>
        <v>-22.519003797793093</v>
      </c>
      <c r="T341">
        <f t="shared" si="120"/>
        <v>4.3030503615168643E-2</v>
      </c>
      <c r="U341">
        <f t="shared" si="121"/>
        <v>8.9717675126872614</v>
      </c>
      <c r="V341">
        <f t="shared" si="122"/>
        <v>66.262933050837361</v>
      </c>
      <c r="W341" s="7">
        <f t="shared" si="123"/>
        <v>0.45989688644952276</v>
      </c>
      <c r="X341" s="7">
        <f t="shared" si="124"/>
        <v>0.2758331835305301</v>
      </c>
      <c r="Y341" s="7">
        <f t="shared" si="125"/>
        <v>0.64396058936851541</v>
      </c>
      <c r="Z341">
        <f t="shared" si="126"/>
        <v>530.10346440669889</v>
      </c>
      <c r="AA341">
        <f>MOD(E341*1440+U341+4*$B$3-60*$B$4,1440)</f>
        <v>777.74848351268724</v>
      </c>
      <c r="AB341">
        <f t="shared" si="127"/>
        <v>14.437120878171811</v>
      </c>
      <c r="AC341">
        <f t="shared" si="110"/>
        <v>69.485133444781496</v>
      </c>
      <c r="AD341">
        <f t="shared" si="128"/>
        <v>20.514866555218504</v>
      </c>
      <c r="AE341">
        <f t="shared" si="129"/>
        <v>4.2763403480465825E-2</v>
      </c>
      <c r="AF341">
        <f t="shared" si="130"/>
        <v>20.557629958698971</v>
      </c>
      <c r="AG341">
        <f t="shared" si="111"/>
        <v>194.23516669445152</v>
      </c>
    </row>
    <row r="342" spans="4:33" x14ac:dyDescent="0.25">
      <c r="D342" s="1">
        <f t="shared" si="131"/>
        <v>44902</v>
      </c>
      <c r="E342" s="7">
        <f t="shared" si="112"/>
        <v>0.5</v>
      </c>
      <c r="F342" s="2">
        <f t="shared" si="113"/>
        <v>2459921</v>
      </c>
      <c r="G342" s="3">
        <f t="shared" si="114"/>
        <v>0.22932238193018481</v>
      </c>
      <c r="H342">
        <f>MOD(280.46646+G342*(36000.76983 + G342*0.0003032),360)</f>
        <v>256.24876468084403</v>
      </c>
      <c r="I342">
        <f>357.52911+G342*(35999.05029 - 0.0001537*G342)</f>
        <v>8612.9170616444189</v>
      </c>
      <c r="J342">
        <f>0.016708634-G342*(0.000042037+0.0000001267*G342)</f>
        <v>1.6698987312035563E-2</v>
      </c>
      <c r="K342">
        <f>SIN(RADIANS(I342))*(1.914602-G342*(0.004817+0.000014*G342))+SIN(RADIANS(2*I342))*(0.019993-0.000101*G342)+SIN(RADIANS(3*I342))*0.000289</f>
        <v>-0.88765184231382743</v>
      </c>
      <c r="L342">
        <f t="shared" si="115"/>
        <v>255.3611128385302</v>
      </c>
      <c r="M342">
        <f t="shared" si="116"/>
        <v>8612.0294098021059</v>
      </c>
      <c r="N342">
        <f t="shared" si="117"/>
        <v>0.98519219939748681</v>
      </c>
      <c r="O342">
        <f>L342-0.00569-0.00478*SIN(RADIANS(125.04-1934.136*G342))</f>
        <v>255.35225555684451</v>
      </c>
      <c r="P342">
        <f>23+(26+((21.448-G342*(46.815+G342*(0.00059-G342*0.001813))))/60)/60</f>
        <v>23.43630896209082</v>
      </c>
      <c r="Q342">
        <f>P342+0.00256*COS(RADIANS(125.04-1934.136*G342))</f>
        <v>23.438226308705161</v>
      </c>
      <c r="R342">
        <f t="shared" si="118"/>
        <v>-105.90096886445487</v>
      </c>
      <c r="S342">
        <f t="shared" si="119"/>
        <v>-22.633337005252574</v>
      </c>
      <c r="T342">
        <f t="shared" si="120"/>
        <v>4.3030508193967018E-2</v>
      </c>
      <c r="U342">
        <f t="shared" si="121"/>
        <v>8.5435056151633564</v>
      </c>
      <c r="V342">
        <f t="shared" si="122"/>
        <v>66.113826057191403</v>
      </c>
      <c r="W342" s="7">
        <f t="shared" si="123"/>
        <v>0.46019429054502548</v>
      </c>
      <c r="X342" s="7">
        <f t="shared" si="124"/>
        <v>0.27654477371949382</v>
      </c>
      <c r="Y342" s="7">
        <f t="shared" si="125"/>
        <v>0.64384380737055713</v>
      </c>
      <c r="Z342">
        <f t="shared" si="126"/>
        <v>528.91060845753123</v>
      </c>
      <c r="AA342">
        <f>MOD(E342*1440+U342+4*$B$3-60*$B$4,1440)</f>
        <v>777.32022161516329</v>
      </c>
      <c r="AB342">
        <f t="shared" si="127"/>
        <v>14.330055403790823</v>
      </c>
      <c r="AC342">
        <f t="shared" si="110"/>
        <v>69.579187316063894</v>
      </c>
      <c r="AD342">
        <f t="shared" si="128"/>
        <v>20.420812683936106</v>
      </c>
      <c r="AE342">
        <f t="shared" si="129"/>
        <v>4.2974527517771553E-2</v>
      </c>
      <c r="AF342">
        <f t="shared" si="130"/>
        <v>20.463787211453877</v>
      </c>
      <c r="AG342">
        <f t="shared" si="111"/>
        <v>194.1088743832606</v>
      </c>
    </row>
    <row r="343" spans="4:33" x14ac:dyDescent="0.25">
      <c r="D343" s="1">
        <f t="shared" si="131"/>
        <v>44903</v>
      </c>
      <c r="E343" s="7">
        <f t="shared" si="112"/>
        <v>0.5</v>
      </c>
      <c r="F343" s="2">
        <f t="shared" si="113"/>
        <v>2459922</v>
      </c>
      <c r="G343" s="3">
        <f t="shared" si="114"/>
        <v>0.22934976043805613</v>
      </c>
      <c r="H343">
        <f>MOD(280.46646+G343*(36000.76983 + G343*0.0003032),360)</f>
        <v>257.23441204481605</v>
      </c>
      <c r="I343">
        <f>357.52911+G343*(35999.05029 - 0.0001537*G343)</f>
        <v>8613.9026619242122</v>
      </c>
      <c r="J343">
        <f>0.016708634-G343*(0.000042037+0.0000001267*G343)</f>
        <v>1.6698986159534156E-2</v>
      </c>
      <c r="K343">
        <f>SIN(RADIANS(I343))*(1.914602-G343*(0.004817+0.000014*G343))+SIN(RADIANS(2*I343))*(0.019993-0.000101*G343)+SIN(RADIANS(3*I343))*0.000289</f>
        <v>-0.85780333572442924</v>
      </c>
      <c r="L343">
        <f t="shared" si="115"/>
        <v>256.37660870909161</v>
      </c>
      <c r="M343">
        <f t="shared" si="116"/>
        <v>8613.0448585884878</v>
      </c>
      <c r="N343">
        <f t="shared" si="117"/>
        <v>0.98505970878150928</v>
      </c>
      <c r="O343">
        <f>L343-0.00569-0.00478*SIN(RADIANS(125.04-1934.136*G343))</f>
        <v>256.36775473749867</v>
      </c>
      <c r="P343">
        <f>23+(26+((21.448-G343*(46.815+G343*(0.00059-G343*0.001813))))/60)/60</f>
        <v>23.436308606056258</v>
      </c>
      <c r="Q343">
        <f>P343+0.00256*COS(RADIANS(125.04-1934.136*G343))</f>
        <v>23.438227519587421</v>
      </c>
      <c r="R343">
        <f t="shared" si="118"/>
        <v>-104.80642666431667</v>
      </c>
      <c r="S343">
        <f t="shared" si="119"/>
        <v>-22.740287550413424</v>
      </c>
      <c r="T343">
        <f t="shared" si="120"/>
        <v>4.3030512766581049E-2</v>
      </c>
      <c r="U343">
        <f t="shared" si="121"/>
        <v>8.1072087768220822</v>
      </c>
      <c r="V343">
        <f t="shared" si="122"/>
        <v>65.973971393607073</v>
      </c>
      <c r="W343" s="7">
        <f t="shared" si="123"/>
        <v>0.46049727446054028</v>
      </c>
      <c r="X343" s="7">
        <f t="shared" si="124"/>
        <v>0.27723624281163173</v>
      </c>
      <c r="Y343" s="7">
        <f t="shared" si="125"/>
        <v>0.64375830610944873</v>
      </c>
      <c r="Z343">
        <f t="shared" si="126"/>
        <v>527.79177114885658</v>
      </c>
      <c r="AA343">
        <f>MOD(E343*1440+U343+4*$B$3-60*$B$4,1440)</f>
        <v>776.88392477682203</v>
      </c>
      <c r="AB343">
        <f t="shared" si="127"/>
        <v>14.220981194205507</v>
      </c>
      <c r="AC343">
        <f t="shared" si="110"/>
        <v>69.665835179229404</v>
      </c>
      <c r="AD343">
        <f t="shared" si="128"/>
        <v>20.334164820770596</v>
      </c>
      <c r="AE343">
        <f t="shared" si="129"/>
        <v>4.3170632376260606E-2</v>
      </c>
      <c r="AF343">
        <f t="shared" si="130"/>
        <v>20.377335453146856</v>
      </c>
      <c r="AG343">
        <f t="shared" si="111"/>
        <v>193.98239289010854</v>
      </c>
    </row>
    <row r="344" spans="4:33" x14ac:dyDescent="0.25">
      <c r="D344" s="1">
        <f t="shared" si="131"/>
        <v>44904</v>
      </c>
      <c r="E344" s="7">
        <f t="shared" si="112"/>
        <v>0.5</v>
      </c>
      <c r="F344" s="2">
        <f t="shared" si="113"/>
        <v>2459923</v>
      </c>
      <c r="G344" s="3">
        <f t="shared" si="114"/>
        <v>0.22937713894592746</v>
      </c>
      <c r="H344">
        <f>MOD(280.46646+G344*(36000.76983 + G344*0.0003032),360)</f>
        <v>258.22005940878807</v>
      </c>
      <c r="I344">
        <f>357.52911+G344*(35999.05029 - 0.0001537*G344)</f>
        <v>8614.8882622040073</v>
      </c>
      <c r="J344">
        <f>0.016708634-G344*(0.000042037+0.0000001267*G344)</f>
        <v>1.6698985007032565E-2</v>
      </c>
      <c r="K344">
        <f>SIN(RADIANS(I344))*(1.914602-G344*(0.004817+0.000014*G344))+SIN(RADIANS(2*I344))*(0.019993-0.000101*G344)+SIN(RADIANS(3*I344))*0.000289</f>
        <v>-0.82768633429183869</v>
      </c>
      <c r="L344">
        <f t="shared" si="115"/>
        <v>257.39237307449622</v>
      </c>
      <c r="M344">
        <f t="shared" si="116"/>
        <v>8614.0605758697147</v>
      </c>
      <c r="N344">
        <f t="shared" si="117"/>
        <v>0.98493175724034254</v>
      </c>
      <c r="O344">
        <f>L344-0.00569-0.00478*SIN(RADIANS(125.04-1934.136*G344))</f>
        <v>257.38352241569868</v>
      </c>
      <c r="P344">
        <f>23+(26+((21.448-G344*(46.815+G344*(0.00059-G344*0.001813))))/60)/60</f>
        <v>23.436308250021696</v>
      </c>
      <c r="Q344">
        <f>P344+0.00256*COS(RADIANS(125.04-1934.136*G344))</f>
        <v>23.438228728830591</v>
      </c>
      <c r="R344">
        <f t="shared" si="118"/>
        <v>-103.70994036410127</v>
      </c>
      <c r="S344">
        <f t="shared" si="119"/>
        <v>-22.839797825942885</v>
      </c>
      <c r="T344">
        <f t="shared" si="120"/>
        <v>4.3030517333005724E-2</v>
      </c>
      <c r="U344">
        <f t="shared" si="121"/>
        <v>7.6633401666682639</v>
      </c>
      <c r="V344">
        <f t="shared" si="122"/>
        <v>65.843516745542729</v>
      </c>
      <c r="W344" s="7">
        <f t="shared" si="123"/>
        <v>0.46080551655092483</v>
      </c>
      <c r="X344" s="7">
        <f t="shared" si="124"/>
        <v>0.27790685892441724</v>
      </c>
      <c r="Y344" s="7">
        <f t="shared" si="125"/>
        <v>0.64370417417743242</v>
      </c>
      <c r="Z344">
        <f t="shared" si="126"/>
        <v>526.74813396434183</v>
      </c>
      <c r="AA344">
        <f>MOD(E344*1440+U344+4*$B$3-60*$B$4,1440)</f>
        <v>776.44005616666823</v>
      </c>
      <c r="AB344">
        <f t="shared" si="127"/>
        <v>14.110014041667057</v>
      </c>
      <c r="AC344">
        <f t="shared" si="110"/>
        <v>69.745042086000524</v>
      </c>
      <c r="AD344">
        <f t="shared" si="128"/>
        <v>20.254957913999476</v>
      </c>
      <c r="AE344">
        <f t="shared" si="129"/>
        <v>4.3351259992651735E-2</v>
      </c>
      <c r="AF344">
        <f t="shared" si="130"/>
        <v>20.298309173992127</v>
      </c>
      <c r="AG344">
        <f t="shared" si="111"/>
        <v>193.85581414744865</v>
      </c>
    </row>
    <row r="345" spans="4:33" x14ac:dyDescent="0.25">
      <c r="D345" s="1">
        <f t="shared" si="131"/>
        <v>44905</v>
      </c>
      <c r="E345" s="7">
        <f t="shared" si="112"/>
        <v>0.5</v>
      </c>
      <c r="F345" s="2">
        <f t="shared" si="113"/>
        <v>2459924</v>
      </c>
      <c r="G345" s="3">
        <f t="shared" si="114"/>
        <v>0.22940451745379878</v>
      </c>
      <c r="H345">
        <f>MOD(280.46646+G345*(36000.76983 + G345*0.0003032),360)</f>
        <v>259.2057067727601</v>
      </c>
      <c r="I345">
        <f>357.52911+G345*(35999.05029 - 0.0001537*G345)</f>
        <v>8615.8738624838024</v>
      </c>
      <c r="J345">
        <f>0.016708634-G345*(0.000042037+0.0000001267*G345)</f>
        <v>1.669898385453078E-2</v>
      </c>
      <c r="K345">
        <f>SIN(RADIANS(I345))*(1.914602-G345*(0.004817+0.000014*G345))+SIN(RADIANS(2*I345))*(0.019993-0.000101*G345)+SIN(RADIANS(3*I345))*0.000289</f>
        <v>-0.79731013976874376</v>
      </c>
      <c r="L345">
        <f t="shared" si="115"/>
        <v>258.40839663299136</v>
      </c>
      <c r="M345">
        <f t="shared" si="116"/>
        <v>8615.0765523440332</v>
      </c>
      <c r="N345">
        <f t="shared" si="117"/>
        <v>0.98480838616739441</v>
      </c>
      <c r="O345">
        <f>L345-0.00569-0.00478*SIN(RADIANS(125.04-1934.136*G345))</f>
        <v>258.39954928968893</v>
      </c>
      <c r="P345">
        <f>23+(26+((21.448-G345*(46.815+G345*(0.00059-G345*0.001813))))/60)/60</f>
        <v>23.436307893987134</v>
      </c>
      <c r="Q345">
        <f>P345+0.00256*COS(RADIANS(125.04-1934.136*G345))</f>
        <v>23.438229936433327</v>
      </c>
      <c r="R345">
        <f t="shared" si="118"/>
        <v>-102.61162913340615</v>
      </c>
      <c r="S345">
        <f t="shared" si="119"/>
        <v>-22.931813707758504</v>
      </c>
      <c r="T345">
        <f t="shared" si="120"/>
        <v>4.3030521893235925E-2</v>
      </c>
      <c r="U345">
        <f t="shared" si="121"/>
        <v>7.2123748203812488</v>
      </c>
      <c r="V345">
        <f t="shared" si="122"/>
        <v>65.72260198769834</v>
      </c>
      <c r="W345" s="7">
        <f t="shared" si="123"/>
        <v>0.46111868693029084</v>
      </c>
      <c r="X345" s="7">
        <f t="shared" si="124"/>
        <v>0.27855590363112881</v>
      </c>
      <c r="Y345" s="7">
        <f t="shared" si="125"/>
        <v>0.64368147022945288</v>
      </c>
      <c r="Z345">
        <f t="shared" si="126"/>
        <v>525.78081590158672</v>
      </c>
      <c r="AA345">
        <f>MOD(E345*1440+U345+4*$B$3-60*$B$4,1440)</f>
        <v>775.98909082038119</v>
      </c>
      <c r="AB345">
        <f t="shared" si="127"/>
        <v>13.997272705095298</v>
      </c>
      <c r="AC345">
        <f t="shared" si="110"/>
        <v>69.81677629649765</v>
      </c>
      <c r="AD345">
        <f t="shared" si="128"/>
        <v>20.18322370350235</v>
      </c>
      <c r="AE345">
        <f t="shared" si="129"/>
        <v>4.3515982971459553E-2</v>
      </c>
      <c r="AF345">
        <f t="shared" si="130"/>
        <v>20.22673968647381</v>
      </c>
      <c r="AG345">
        <f t="shared" si="111"/>
        <v>193.72923090193009</v>
      </c>
    </row>
    <row r="346" spans="4:33" x14ac:dyDescent="0.25">
      <c r="D346" s="1">
        <f t="shared" si="131"/>
        <v>44906</v>
      </c>
      <c r="E346" s="7">
        <f t="shared" si="112"/>
        <v>0.5</v>
      </c>
      <c r="F346" s="2">
        <f t="shared" si="113"/>
        <v>2459925</v>
      </c>
      <c r="G346" s="3">
        <f t="shared" si="114"/>
        <v>0.2294318959616701</v>
      </c>
      <c r="H346">
        <f>MOD(280.46646+G346*(36000.76983 + G346*0.0003032),360)</f>
        <v>260.19135413673393</v>
      </c>
      <c r="I346">
        <f>357.52911+G346*(35999.05029 - 0.0001537*G346)</f>
        <v>8616.8594627635957</v>
      </c>
      <c r="J346">
        <f>0.016708634-G346*(0.000042037+0.0000001267*G346)</f>
        <v>1.6698982702028808E-2</v>
      </c>
      <c r="K346">
        <f>SIN(RADIANS(I346))*(1.914602-G346*(0.004817+0.000014*G346))+SIN(RADIANS(2*I346))*(0.019993-0.000101*G346)+SIN(RADIANS(3*I346))*0.000289</f>
        <v>-0.76668414848641897</v>
      </c>
      <c r="L346">
        <f t="shared" si="115"/>
        <v>259.4246699882475</v>
      </c>
      <c r="M346">
        <f t="shared" si="116"/>
        <v>8616.0927786151096</v>
      </c>
      <c r="N346">
        <f t="shared" si="117"/>
        <v>0.98468963550431354</v>
      </c>
      <c r="O346">
        <f>L346-0.00569-0.00478*SIN(RADIANS(125.04-1934.136*G346))</f>
        <v>259.41582596313719</v>
      </c>
      <c r="P346">
        <f>23+(26+((21.448-G346*(46.815+G346*(0.00059-G346*0.001813))))/60)/60</f>
        <v>23.436307537952572</v>
      </c>
      <c r="Q346">
        <f>P346+0.00256*COS(RADIANS(125.04-1934.136*G346))</f>
        <v>23.438231142394297</v>
      </c>
      <c r="R346">
        <f t="shared" si="118"/>
        <v>-101.51161537705785</v>
      </c>
      <c r="S346">
        <f t="shared" si="119"/>
        <v>-23.01628464428908</v>
      </c>
      <c r="T346">
        <f t="shared" si="120"/>
        <v>4.3030526447266647E-2</v>
      </c>
      <c r="U346">
        <f t="shared" si="121"/>
        <v>6.7547989042653604</v>
      </c>
      <c r="V346">
        <f t="shared" si="122"/>
        <v>65.611358677225837</v>
      </c>
      <c r="W346" s="7">
        <f t="shared" si="123"/>
        <v>0.46143644798314909</v>
      </c>
      <c r="X346" s="7">
        <f t="shared" si="124"/>
        <v>0.27918267387974394</v>
      </c>
      <c r="Y346" s="7">
        <f t="shared" si="125"/>
        <v>0.64369022208655413</v>
      </c>
      <c r="Z346">
        <f t="shared" si="126"/>
        <v>524.8908694178067</v>
      </c>
      <c r="AA346">
        <f>MOD(E346*1440+U346+4*$B$3-60*$B$4,1440)</f>
        <v>775.53151490426535</v>
      </c>
      <c r="AB346">
        <f t="shared" si="127"/>
        <v>13.882878726066338</v>
      </c>
      <c r="AC346">
        <f t="shared" si="110"/>
        <v>69.881009320796267</v>
      </c>
      <c r="AD346">
        <f t="shared" si="128"/>
        <v>20.118990679203733</v>
      </c>
      <c r="AE346">
        <f t="shared" si="129"/>
        <v>4.3664407138244064E-2</v>
      </c>
      <c r="AF346">
        <f t="shared" si="130"/>
        <v>20.162655086341978</v>
      </c>
      <c r="AG346">
        <f t="shared" si="111"/>
        <v>193.60273662613798</v>
      </c>
    </row>
    <row r="347" spans="4:33" x14ac:dyDescent="0.25">
      <c r="D347" s="1">
        <f t="shared" si="131"/>
        <v>44907</v>
      </c>
      <c r="E347" s="7">
        <f t="shared" si="112"/>
        <v>0.5</v>
      </c>
      <c r="F347" s="2">
        <f t="shared" si="113"/>
        <v>2459926</v>
      </c>
      <c r="G347" s="3">
        <f t="shared" si="114"/>
        <v>0.2294592744695414</v>
      </c>
      <c r="H347">
        <f>MOD(280.46646+G347*(36000.76983 + G347*0.0003032),360)</f>
        <v>261.17700150070596</v>
      </c>
      <c r="I347">
        <f>357.52911+G347*(35999.05029 - 0.0001537*G347)</f>
        <v>8617.845063043389</v>
      </c>
      <c r="J347">
        <f>0.016708634-G347*(0.000042037+0.0000001267*G347)</f>
        <v>1.6698981549526645E-2</v>
      </c>
      <c r="K347">
        <f>SIN(RADIANS(I347))*(1.914602-G347*(0.004817+0.000014*G347))+SIN(RADIANS(2*I347))*(0.019993-0.000101*G347)+SIN(RADIANS(3*I347))*0.000289</f>
        <v>-0.73581784807677908</v>
      </c>
      <c r="L347">
        <f t="shared" si="115"/>
        <v>260.44118365262915</v>
      </c>
      <c r="M347">
        <f t="shared" si="116"/>
        <v>8617.1092451953118</v>
      </c>
      <c r="N347">
        <f t="shared" si="117"/>
        <v>0.98457554372477252</v>
      </c>
      <c r="O347">
        <f>L347-0.00569-0.00478*SIN(RADIANS(125.04-1934.136*G347))</f>
        <v>260.43234294840499</v>
      </c>
      <c r="P347">
        <f>23+(26+((21.448-G347*(46.815+G347*(0.00059-G347*0.001813))))/60)/60</f>
        <v>23.436307181918014</v>
      </c>
      <c r="Q347">
        <f>P347+0.00256*COS(RADIANS(125.04-1934.136*G347))</f>
        <v>23.438232346712169</v>
      </c>
      <c r="R347">
        <f t="shared" si="118"/>
        <v>-100.410024534033</v>
      </c>
      <c r="S347">
        <f t="shared" si="119"/>
        <v>-23.093163740974532</v>
      </c>
      <c r="T347">
        <f t="shared" si="120"/>
        <v>4.3030530995092867E-2</v>
      </c>
      <c r="U347">
        <f t="shared" si="121"/>
        <v>6.291108951322756</v>
      </c>
      <c r="V347">
        <f t="shared" si="122"/>
        <v>65.50990956784598</v>
      </c>
      <c r="W347" s="7">
        <f t="shared" si="123"/>
        <v>0.46175845489491479</v>
      </c>
      <c r="X347" s="7">
        <f t="shared" si="124"/>
        <v>0.27978648387312044</v>
      </c>
      <c r="Y347" s="7">
        <f t="shared" si="125"/>
        <v>0.64373042591670926</v>
      </c>
      <c r="Z347">
        <f t="shared" si="126"/>
        <v>524.07927654276784</v>
      </c>
      <c r="AA347">
        <f>MOD(E347*1440+U347+4*$B$3-60*$B$4,1440)</f>
        <v>775.06782495132268</v>
      </c>
      <c r="AB347">
        <f t="shared" si="127"/>
        <v>13.766956237830669</v>
      </c>
      <c r="AC347">
        <f t="shared" si="110"/>
        <v>69.937715957702295</v>
      </c>
      <c r="AD347">
        <f t="shared" si="128"/>
        <v>20.062284042297705</v>
      </c>
      <c r="AE347">
        <f t="shared" si="129"/>
        <v>4.3796173941638095E-2</v>
      </c>
      <c r="AF347">
        <f t="shared" si="130"/>
        <v>20.106080216239341</v>
      </c>
      <c r="AG347">
        <f t="shared" si="111"/>
        <v>193.47642543173095</v>
      </c>
    </row>
    <row r="348" spans="4:33" x14ac:dyDescent="0.25">
      <c r="D348" s="1">
        <f t="shared" si="131"/>
        <v>44908</v>
      </c>
      <c r="E348" s="7">
        <f t="shared" si="112"/>
        <v>0.5</v>
      </c>
      <c r="F348" s="2">
        <f t="shared" si="113"/>
        <v>2459927</v>
      </c>
      <c r="G348" s="3">
        <f t="shared" si="114"/>
        <v>0.22948665297741272</v>
      </c>
      <c r="H348">
        <f>MOD(280.46646+G348*(36000.76983 + G348*0.0003032),360)</f>
        <v>262.16264886468161</v>
      </c>
      <c r="I348">
        <f>357.52911+G348*(35999.05029 - 0.0001537*G348)</f>
        <v>8618.8306633231823</v>
      </c>
      <c r="J348">
        <f>0.016708634-G348*(0.000042037+0.0000001267*G348)</f>
        <v>1.6698980397024291E-2</v>
      </c>
      <c r="K348">
        <f>SIN(RADIANS(I348))*(1.914602-G348*(0.004817+0.000014*G348))+SIN(RADIANS(2*I348))*(0.019993-0.000101*G348)+SIN(RADIANS(3*I348))*0.000289</f>
        <v>-0.70472081414483079</v>
      </c>
      <c r="L348">
        <f t="shared" si="115"/>
        <v>261.45792805053679</v>
      </c>
      <c r="M348">
        <f t="shared" si="116"/>
        <v>8618.1259425090375</v>
      </c>
      <c r="N348">
        <f t="shared" si="117"/>
        <v>0.98446614781881048</v>
      </c>
      <c r="O348">
        <f>L348-0.00569-0.00478*SIN(RADIANS(125.04-1934.136*G348))</f>
        <v>261.4490906698901</v>
      </c>
      <c r="P348">
        <f>23+(26+((21.448-G348*(46.815+G348*(0.00059-G348*0.001813))))/60)/60</f>
        <v>23.436306825883452</v>
      </c>
      <c r="Q348">
        <f>P348+0.00256*COS(RADIANS(125.04-1934.136*G348))</f>
        <v>23.438233549385608</v>
      </c>
      <c r="R348">
        <f t="shared" si="118"/>
        <v>-99.306984865532314</v>
      </c>
      <c r="S348">
        <f t="shared" si="119"/>
        <v>-23.162407839660585</v>
      </c>
      <c r="T348">
        <f t="shared" si="120"/>
        <v>4.3030535536709505E-2</v>
      </c>
      <c r="U348">
        <f t="shared" si="121"/>
        <v>5.8218110712778426</v>
      </c>
      <c r="V348">
        <f t="shared" si="122"/>
        <v>65.418368148402763</v>
      </c>
      <c r="W348" s="7">
        <f t="shared" si="123"/>
        <v>0.46208435620050153</v>
      </c>
      <c r="X348" s="7">
        <f t="shared" si="124"/>
        <v>0.28036666689938278</v>
      </c>
      <c r="Y348" s="7">
        <f t="shared" si="125"/>
        <v>0.64380204550162035</v>
      </c>
      <c r="Z348">
        <f t="shared" si="126"/>
        <v>523.3469451872221</v>
      </c>
      <c r="AA348">
        <f>MOD(E348*1440+U348+4*$B$3-60*$B$4,1440)</f>
        <v>774.59852707127777</v>
      </c>
      <c r="AB348">
        <f t="shared" si="127"/>
        <v>13.649631767819443</v>
      </c>
      <c r="AC348">
        <f t="shared" si="110"/>
        <v>69.986874330569975</v>
      </c>
      <c r="AD348">
        <f t="shared" si="128"/>
        <v>20.013125669430025</v>
      </c>
      <c r="AE348">
        <f t="shared" si="129"/>
        <v>4.3910962677580927E-2</v>
      </c>
      <c r="AF348">
        <f t="shared" si="130"/>
        <v>20.057036632107607</v>
      </c>
      <c r="AG348">
        <f t="shared" si="111"/>
        <v>193.35039198407759</v>
      </c>
    </row>
    <row r="349" spans="4:33" x14ac:dyDescent="0.25">
      <c r="D349" s="1">
        <f t="shared" si="131"/>
        <v>44909</v>
      </c>
      <c r="E349" s="7">
        <f t="shared" si="112"/>
        <v>0.5</v>
      </c>
      <c r="F349" s="2">
        <f t="shared" si="113"/>
        <v>2459928</v>
      </c>
      <c r="G349" s="3">
        <f t="shared" si="114"/>
        <v>0.22951403148528404</v>
      </c>
      <c r="H349">
        <f>MOD(280.46646+G349*(36000.76983 + G349*0.0003032),360)</f>
        <v>263.14829622865545</v>
      </c>
      <c r="I349">
        <f>357.52911+G349*(35999.05029 - 0.0001537*G349)</f>
        <v>8619.8162636029756</v>
      </c>
      <c r="J349">
        <f>0.016708634-G349*(0.000042037+0.0000001267*G349)</f>
        <v>1.6698979244521749E-2</v>
      </c>
      <c r="K349">
        <f>SIN(RADIANS(I349))*(1.914602-G349*(0.004817+0.000014*G349))+SIN(RADIANS(2*I349))*(0.019993-0.000101*G349)+SIN(RADIANS(3*I349))*0.000289</f>
        <v>-0.67340270689189941</v>
      </c>
      <c r="L349">
        <f t="shared" si="115"/>
        <v>262.47489352176353</v>
      </c>
      <c r="M349">
        <f t="shared" si="116"/>
        <v>8619.1428608960832</v>
      </c>
      <c r="N349">
        <f t="shared" si="117"/>
        <v>0.98436148327774642</v>
      </c>
      <c r="O349">
        <f>L349-0.00569-0.00478*SIN(RADIANS(125.04-1934.136*G349))</f>
        <v>262.46605946738271</v>
      </c>
      <c r="P349">
        <f>23+(26+((21.448-G349*(46.815+G349*(0.00059-G349*0.001813))))/60)/60</f>
        <v>23.436306469848891</v>
      </c>
      <c r="Q349">
        <f>P349+0.00256*COS(RADIANS(125.04-1934.136*G349))</f>
        <v>23.43823475041328</v>
      </c>
      <c r="R349">
        <f t="shared" si="118"/>
        <v>-98.202627232883657</v>
      </c>
      <c r="S349">
        <f t="shared" si="119"/>
        <v>-23.223977592553013</v>
      </c>
      <c r="T349">
        <f t="shared" si="120"/>
        <v>4.3030540072111573E-2</v>
      </c>
      <c r="U349">
        <f t="shared" si="121"/>
        <v>5.3474201364932892</v>
      </c>
      <c r="V349">
        <f t="shared" si="122"/>
        <v>65.336838209305725</v>
      </c>
      <c r="W349" s="7">
        <f t="shared" si="123"/>
        <v>0.46241379434965746</v>
      </c>
      <c r="X349" s="7">
        <f t="shared" si="124"/>
        <v>0.28092257710158602</v>
      </c>
      <c r="Y349" s="7">
        <f t="shared" si="125"/>
        <v>0.64390501159772895</v>
      </c>
      <c r="Z349">
        <f t="shared" si="126"/>
        <v>522.6947056744458</v>
      </c>
      <c r="AA349">
        <f>MOD(E349*1440+U349+4*$B$3-60*$B$4,1440)</f>
        <v>774.12413613649323</v>
      </c>
      <c r="AB349">
        <f t="shared" si="127"/>
        <v>13.531034034123309</v>
      </c>
      <c r="AC349">
        <f t="shared" si="110"/>
        <v>70.028465919983219</v>
      </c>
      <c r="AD349">
        <f t="shared" si="128"/>
        <v>19.971534080016781</v>
      </c>
      <c r="AE349">
        <f t="shared" si="129"/>
        <v>4.4008492510525396E-2</v>
      </c>
      <c r="AF349">
        <f t="shared" si="130"/>
        <v>20.015542572527306</v>
      </c>
      <c r="AG349">
        <f t="shared" si="111"/>
        <v>193.22473141848832</v>
      </c>
    </row>
    <row r="350" spans="4:33" x14ac:dyDescent="0.25">
      <c r="D350" s="1">
        <f t="shared" si="131"/>
        <v>44910</v>
      </c>
      <c r="E350" s="7">
        <f t="shared" si="112"/>
        <v>0.5</v>
      </c>
      <c r="F350" s="2">
        <f t="shared" si="113"/>
        <v>2459929</v>
      </c>
      <c r="G350" s="3">
        <f t="shared" si="114"/>
        <v>0.22954140999315537</v>
      </c>
      <c r="H350">
        <f>MOD(280.46646+G350*(36000.76983 + G350*0.0003032),360)</f>
        <v>264.13394359263111</v>
      </c>
      <c r="I350">
        <f>357.52911+G350*(35999.05029 - 0.0001537*G350)</f>
        <v>8620.8018638827689</v>
      </c>
      <c r="J350">
        <f>0.016708634-G350*(0.000042037+0.0000001267*G350)</f>
        <v>1.6698978092019014E-2</v>
      </c>
      <c r="K350">
        <f>SIN(RADIANS(I350))*(1.914602-G350*(0.004817+0.000014*G350))+SIN(RADIANS(2*I350))*(0.019993-0.000101*G350)+SIN(RADIANS(3*I350))*0.000289</f>
        <v>-0.64187326769259412</v>
      </c>
      <c r="L350">
        <f t="shared" si="115"/>
        <v>263.49207032493854</v>
      </c>
      <c r="M350">
        <f t="shared" si="116"/>
        <v>8620.1599906150768</v>
      </c>
      <c r="N350">
        <f t="shared" si="117"/>
        <v>0.98426158407966857</v>
      </c>
      <c r="O350">
        <f>L350-0.00569-0.00478*SIN(RADIANS(125.04-1934.136*G350))</f>
        <v>263.48323959950915</v>
      </c>
      <c r="P350">
        <f>23+(26+((21.448-G350*(46.815+G350*(0.00059-G350*0.001813))))/60)/60</f>
        <v>23.436306113814332</v>
      </c>
      <c r="Q350">
        <f>P350+0.00256*COS(RADIANS(125.04-1934.136*G350))</f>
        <v>23.438235949793864</v>
      </c>
      <c r="R350">
        <f t="shared" si="118"/>
        <v>-97.097084865875047</v>
      </c>
      <c r="S350">
        <f t="shared" si="119"/>
        <v>-23.277837530425455</v>
      </c>
      <c r="T350">
        <f t="shared" si="120"/>
        <v>4.3030544601294025E-2</v>
      </c>
      <c r="U350">
        <f t="shared" si="121"/>
        <v>4.8684589457705814</v>
      </c>
      <c r="V350">
        <f t="shared" si="122"/>
        <v>65.26541344016529</v>
      </c>
      <c r="W350" s="7">
        <f t="shared" si="123"/>
        <v>0.46274640628765934</v>
      </c>
      <c r="X350" s="7">
        <f t="shared" si="124"/>
        <v>0.28145359117608909</v>
      </c>
      <c r="Y350" s="7">
        <f t="shared" si="125"/>
        <v>0.64403922139922953</v>
      </c>
      <c r="Z350">
        <f t="shared" si="126"/>
        <v>522.12330752132232</v>
      </c>
      <c r="AA350">
        <f>MOD(E350*1440+U350+4*$B$3-60*$B$4,1440)</f>
        <v>773.64517494577058</v>
      </c>
      <c r="AB350">
        <f t="shared" si="127"/>
        <v>13.411293736442644</v>
      </c>
      <c r="AC350">
        <f t="shared" si="110"/>
        <v>70.062475593134536</v>
      </c>
      <c r="AD350">
        <f t="shared" si="128"/>
        <v>19.937524406865464</v>
      </c>
      <c r="AE350">
        <f t="shared" si="129"/>
        <v>4.4088524268204025E-2</v>
      </c>
      <c r="AF350">
        <f t="shared" si="130"/>
        <v>19.981612931133668</v>
      </c>
      <c r="AG350">
        <f t="shared" si="111"/>
        <v>193.09953925808921</v>
      </c>
    </row>
    <row r="351" spans="4:33" x14ac:dyDescent="0.25">
      <c r="D351" s="1">
        <f t="shared" si="131"/>
        <v>44911</v>
      </c>
      <c r="E351" s="7">
        <f t="shared" si="112"/>
        <v>0.5</v>
      </c>
      <c r="F351" s="2">
        <f t="shared" si="113"/>
        <v>2459930</v>
      </c>
      <c r="G351" s="3">
        <f t="shared" si="114"/>
        <v>0.22956878850102669</v>
      </c>
      <c r="H351">
        <f>MOD(280.46646+G351*(36000.76983 + G351*0.0003032),360)</f>
        <v>265.11959095660677</v>
      </c>
      <c r="I351">
        <f>357.52911+G351*(35999.05029 - 0.0001537*G351)</f>
        <v>8621.7874641625622</v>
      </c>
      <c r="J351">
        <f>0.016708634-G351*(0.000042037+0.0000001267*G351)</f>
        <v>1.6698976939516091E-2</v>
      </c>
      <c r="K351">
        <f>SIN(RADIANS(I351))*(1.914602-G351*(0.004817+0.000014*G351))+SIN(RADIANS(2*I351))*(0.019993-0.000101*G351)+SIN(RADIANS(3*I351))*0.000289</f>
        <v>-0.61014231562638743</v>
      </c>
      <c r="L351">
        <f t="shared" si="115"/>
        <v>264.50944864098039</v>
      </c>
      <c r="M351">
        <f t="shared" si="116"/>
        <v>8621.1773218469352</v>
      </c>
      <c r="N351">
        <f t="shared" si="117"/>
        <v>0.98416648267551476</v>
      </c>
      <c r="O351">
        <f>L351-0.00569-0.00478*SIN(RADIANS(125.04-1934.136*G351))</f>
        <v>264.50062124718517</v>
      </c>
      <c r="P351">
        <f>23+(26+((21.448-G351*(46.815+G351*(0.00059-G351*0.001813))))/60)/60</f>
        <v>23.43630575777977</v>
      </c>
      <c r="Q351">
        <f>P351+0.00256*COS(RADIANS(125.04-1934.136*G351))</f>
        <v>23.438237147526017</v>
      </c>
      <c r="R351">
        <f t="shared" si="118"/>
        <v>-95.990493122347587</v>
      </c>
      <c r="S351">
        <f t="shared" si="119"/>
        <v>-23.32395612478464</v>
      </c>
      <c r="T351">
        <f t="shared" si="120"/>
        <v>4.3030549124251832E-2</v>
      </c>
      <c r="U351">
        <f t="shared" si="121"/>
        <v>4.385457368146966</v>
      </c>
      <c r="V351">
        <f t="shared" si="122"/>
        <v>65.204177061767055</v>
      </c>
      <c r="W351" s="7">
        <f t="shared" si="123"/>
        <v>0.46308182404989801</v>
      </c>
      <c r="X351" s="7">
        <f t="shared" si="124"/>
        <v>0.28195910998943396</v>
      </c>
      <c r="Y351" s="7">
        <f t="shared" si="125"/>
        <v>0.64420453811036205</v>
      </c>
      <c r="Z351">
        <f t="shared" si="126"/>
        <v>521.63341649413644</v>
      </c>
      <c r="AA351">
        <f>MOD(E351*1440+U351+4*$B$3-60*$B$4,1440)</f>
        <v>773.16217336814691</v>
      </c>
      <c r="AB351">
        <f t="shared" si="127"/>
        <v>13.290543342036727</v>
      </c>
      <c r="AC351">
        <f t="shared" si="110"/>
        <v>70.088891629734206</v>
      </c>
      <c r="AD351">
        <f t="shared" si="128"/>
        <v>19.911108370265794</v>
      </c>
      <c r="AE351">
        <f t="shared" si="129"/>
        <v>4.4150861988745911E-2</v>
      </c>
      <c r="AF351">
        <f t="shared" si="130"/>
        <v>19.955259232254541</v>
      </c>
      <c r="AG351">
        <f t="shared" si="111"/>
        <v>192.97491133338752</v>
      </c>
    </row>
    <row r="352" spans="4:33" x14ac:dyDescent="0.25">
      <c r="D352" s="1">
        <f t="shared" si="131"/>
        <v>44912</v>
      </c>
      <c r="E352" s="7">
        <f t="shared" si="112"/>
        <v>0.5</v>
      </c>
      <c r="F352" s="2">
        <f t="shared" si="113"/>
        <v>2459931</v>
      </c>
      <c r="G352" s="3">
        <f t="shared" si="114"/>
        <v>0.22959616700889801</v>
      </c>
      <c r="H352">
        <f>MOD(280.46646+G352*(36000.76983 + G352*0.0003032),360)</f>
        <v>266.10523832058243</v>
      </c>
      <c r="I352">
        <f>357.52911+G352*(35999.05029 - 0.0001537*G352)</f>
        <v>8622.7730644423536</v>
      </c>
      <c r="J352">
        <f>0.016708634-G352*(0.000042037+0.0000001267*G352)</f>
        <v>1.669897578701298E-2</v>
      </c>
      <c r="K352">
        <f>SIN(RADIANS(I352))*(1.914602-G352*(0.004817+0.000014*G352))+SIN(RADIANS(2*I352))*(0.019993-0.000101*G352)+SIN(RADIANS(3*I352))*0.000289</f>
        <v>-0.57821974396626341</v>
      </c>
      <c r="L352">
        <f t="shared" si="115"/>
        <v>265.52701857661617</v>
      </c>
      <c r="M352">
        <f t="shared" si="116"/>
        <v>8622.1948446983879</v>
      </c>
      <c r="N352">
        <f t="shared" si="117"/>
        <v>0.98407620997575196</v>
      </c>
      <c r="O352">
        <f>L352-0.00569-0.00478*SIN(RADIANS(125.04-1934.136*G352))</f>
        <v>265.51819451713504</v>
      </c>
      <c r="P352">
        <f>23+(26+((21.448-G352*(46.815+G352*(0.00059-G352*0.001813))))/60)/60</f>
        <v>23.436305401745212</v>
      </c>
      <c r="Q352">
        <f>P352+0.00256*COS(RADIANS(125.04-1934.136*G352))</f>
        <v>23.438238343608429</v>
      </c>
      <c r="R352">
        <f t="shared" si="118"/>
        <v>-94.882989239792394</v>
      </c>
      <c r="S352">
        <f t="shared" si="119"/>
        <v>-23.362305843729732</v>
      </c>
      <c r="T352">
        <f t="shared" si="120"/>
        <v>4.3030553640980032E-2</v>
      </c>
      <c r="U352">
        <f t="shared" si="121"/>
        <v>3.8989514688335571</v>
      </c>
      <c r="V352">
        <f t="shared" si="122"/>
        <v>65.153201495304742</v>
      </c>
      <c r="W352" s="7">
        <f t="shared" si="123"/>
        <v>0.46341967536886564</v>
      </c>
      <c r="X352" s="7">
        <f t="shared" si="124"/>
        <v>0.28243856010413027</v>
      </c>
      <c r="Y352" s="7">
        <f t="shared" si="125"/>
        <v>0.64440079063360101</v>
      </c>
      <c r="Z352">
        <f t="shared" si="126"/>
        <v>521.22561196243794</v>
      </c>
      <c r="AA352">
        <f>MOD(E352*1440+U352+4*$B$3-60*$B$4,1440)</f>
        <v>772.67566746883347</v>
      </c>
      <c r="AB352">
        <f t="shared" si="127"/>
        <v>13.168916867208367</v>
      </c>
      <c r="AC352">
        <f t="shared" si="110"/>
        <v>70.107705744298087</v>
      </c>
      <c r="AD352">
        <f t="shared" si="128"/>
        <v>19.892294255701913</v>
      </c>
      <c r="AE352">
        <f t="shared" si="129"/>
        <v>4.419535420157248E-2</v>
      </c>
      <c r="AF352">
        <f t="shared" si="130"/>
        <v>19.936489609903486</v>
      </c>
      <c r="AG352">
        <f t="shared" si="111"/>
        <v>192.85094370353792</v>
      </c>
    </row>
    <row r="353" spans="4:33" x14ac:dyDescent="0.25">
      <c r="D353" s="1">
        <f t="shared" si="131"/>
        <v>44913</v>
      </c>
      <c r="E353" s="7">
        <f t="shared" si="112"/>
        <v>0.5</v>
      </c>
      <c r="F353" s="2">
        <f t="shared" si="113"/>
        <v>2459932</v>
      </c>
      <c r="G353" s="3">
        <f t="shared" si="114"/>
        <v>0.22962354551676933</v>
      </c>
      <c r="H353">
        <f>MOD(280.46646+G353*(36000.76983 + G353*0.0003032),360)</f>
        <v>267.09088568455809</v>
      </c>
      <c r="I353">
        <f>357.52911+G353*(35999.05029 - 0.0001537*G353)</f>
        <v>8623.7586647221469</v>
      </c>
      <c r="J353">
        <f>0.016708634-G353*(0.000042037+0.0000001267*G353)</f>
        <v>1.6698974634509676E-2</v>
      </c>
      <c r="K353">
        <f>SIN(RADIANS(I353))*(1.914602-G353*(0.004817+0.000014*G353))+SIN(RADIANS(2*I353))*(0.019993-0.000101*G353)+SIN(RADIANS(3*I353))*0.000289</f>
        <v>-0.54611551662511182</v>
      </c>
      <c r="L353">
        <f t="shared" si="115"/>
        <v>266.544770167933</v>
      </c>
      <c r="M353">
        <f t="shared" si="116"/>
        <v>8623.212549205522</v>
      </c>
      <c r="N353">
        <f t="shared" si="117"/>
        <v>0.98399079533766154</v>
      </c>
      <c r="O353">
        <f>L353-0.00569-0.00478*SIN(RADIANS(125.04-1934.136*G353))</f>
        <v>266.53594944544295</v>
      </c>
      <c r="P353">
        <f>23+(26+((21.448-G353*(46.815+G353*(0.00059-G353*0.001813))))/60)/60</f>
        <v>23.436305045710654</v>
      </c>
      <c r="Q353">
        <f>P353+0.00256*COS(RADIANS(125.04-1934.136*G353))</f>
        <v>23.43823953803976</v>
      </c>
      <c r="R353">
        <f t="shared" si="118"/>
        <v>-93.774712079851213</v>
      </c>
      <c r="S353">
        <f t="shared" si="119"/>
        <v>-23.392863201261289</v>
      </c>
      <c r="T353">
        <f t="shared" si="120"/>
        <v>4.3030558151473566E-2</v>
      </c>
      <c r="U353">
        <f t="shared" si="121"/>
        <v>3.4094826195243115</v>
      </c>
      <c r="V353">
        <f t="shared" si="122"/>
        <v>65.11254807154657</v>
      </c>
      <c r="W353" s="7">
        <f t="shared" si="123"/>
        <v>0.46375958429199704</v>
      </c>
      <c r="X353" s="7">
        <f t="shared" si="124"/>
        <v>0.28289139520436768</v>
      </c>
      <c r="Y353" s="7">
        <f t="shared" si="125"/>
        <v>0.6446277733796264</v>
      </c>
      <c r="Z353">
        <f t="shared" si="126"/>
        <v>520.90038457237256</v>
      </c>
      <c r="AA353">
        <f>MOD(E353*1440+U353+4*$B$3-60*$B$4,1440)</f>
        <v>772.18619861952425</v>
      </c>
      <c r="AB353">
        <f t="shared" si="127"/>
        <v>13.046549654881062</v>
      </c>
      <c r="AC353">
        <f t="shared" si="110"/>
        <v>70.118913104667371</v>
      </c>
      <c r="AD353">
        <f t="shared" si="128"/>
        <v>19.881086895332629</v>
      </c>
      <c r="AE353">
        <f t="shared" si="129"/>
        <v>4.4221894926460434E-2</v>
      </c>
      <c r="AF353">
        <f t="shared" si="130"/>
        <v>19.925308790259091</v>
      </c>
      <c r="AG353">
        <f t="shared" si="111"/>
        <v>192.72773257930282</v>
      </c>
    </row>
    <row r="354" spans="4:33" x14ac:dyDescent="0.25">
      <c r="D354" s="1">
        <f t="shared" si="131"/>
        <v>44914</v>
      </c>
      <c r="E354" s="7">
        <f t="shared" si="112"/>
        <v>0.5</v>
      </c>
      <c r="F354" s="2">
        <f t="shared" si="113"/>
        <v>2459933</v>
      </c>
      <c r="G354" s="3">
        <f t="shared" si="114"/>
        <v>0.22965092402464066</v>
      </c>
      <c r="H354">
        <f>MOD(280.46646+G354*(36000.76983 + G354*0.0003032),360)</f>
        <v>268.07653304853375</v>
      </c>
      <c r="I354">
        <f>357.52911+G354*(35999.05029 - 0.0001537*G354)</f>
        <v>8624.7442650019402</v>
      </c>
      <c r="J354">
        <f>0.016708634-G354*(0.000042037+0.0000001267*G354)</f>
        <v>1.6698973482006184E-2</v>
      </c>
      <c r="K354">
        <f>SIN(RADIANS(I354))*(1.914602-G354*(0.004817+0.000014*G354))+SIN(RADIANS(2*I354))*(0.019993-0.000101*G354)+SIN(RADIANS(3*I354))*0.000289</f>
        <v>-0.51383966456357477</v>
      </c>
      <c r="L354">
        <f t="shared" si="115"/>
        <v>267.56269338397016</v>
      </c>
      <c r="M354">
        <f t="shared" si="116"/>
        <v>8624.2304253373768</v>
      </c>
      <c r="N354">
        <f t="shared" si="117"/>
        <v>0.98391026655324565</v>
      </c>
      <c r="O354">
        <f>L354-0.00569-0.00478*SIN(RADIANS(125.04-1934.136*G354))</f>
        <v>267.55387600114545</v>
      </c>
      <c r="P354">
        <f>23+(26+((21.448-G354*(46.815+G354*(0.00059-G354*0.001813))))/60)/60</f>
        <v>23.436304689676096</v>
      </c>
      <c r="Q354">
        <f>P354+0.00256*COS(RADIANS(125.04-1934.136*G354))</f>
        <v>23.438240730818691</v>
      </c>
      <c r="R354">
        <f t="shared" si="118"/>
        <v>-92.665801866620882</v>
      </c>
      <c r="S354">
        <f t="shared" si="119"/>
        <v>-23.415608799825943</v>
      </c>
      <c r="T354">
        <f t="shared" si="120"/>
        <v>4.3030562655727439E-2</v>
      </c>
      <c r="U354">
        <f t="shared" si="121"/>
        <v>2.9175965953591216</v>
      </c>
      <c r="V354">
        <f t="shared" si="122"/>
        <v>65.082266782316793</v>
      </c>
      <c r="W354" s="7">
        <f t="shared" si="123"/>
        <v>0.46410117180877841</v>
      </c>
      <c r="X354" s="7">
        <f t="shared" si="124"/>
        <v>0.28331709741345401</v>
      </c>
      <c r="Y354" s="7">
        <f t="shared" si="125"/>
        <v>0.64488524620410281</v>
      </c>
      <c r="Z354">
        <f t="shared" si="126"/>
        <v>520.65813425853435</v>
      </c>
      <c r="AA354">
        <f>MOD(E354*1440+U354+4*$B$3-60*$B$4,1440)</f>
        <v>771.69431259535907</v>
      </c>
      <c r="AB354">
        <f t="shared" si="127"/>
        <v>12.923578148839766</v>
      </c>
      <c r="AC354">
        <f t="shared" si="110"/>
        <v>70.122512346628966</v>
      </c>
      <c r="AD354">
        <f t="shared" si="128"/>
        <v>19.877487653371034</v>
      </c>
      <c r="AE354">
        <f t="shared" si="129"/>
        <v>4.4230424378442504E-2</v>
      </c>
      <c r="AF354">
        <f t="shared" si="130"/>
        <v>19.921718077749478</v>
      </c>
      <c r="AG354">
        <f t="shared" si="111"/>
        <v>192.60537424768265</v>
      </c>
    </row>
    <row r="355" spans="4:33" x14ac:dyDescent="0.25">
      <c r="D355" s="1">
        <f t="shared" si="131"/>
        <v>44915</v>
      </c>
      <c r="E355" s="7">
        <f t="shared" si="112"/>
        <v>0.5</v>
      </c>
      <c r="F355" s="2">
        <f t="shared" si="113"/>
        <v>2459934</v>
      </c>
      <c r="G355" s="3">
        <f t="shared" si="114"/>
        <v>0.22967830253251198</v>
      </c>
      <c r="H355">
        <f>MOD(280.46646+G355*(36000.76983 + G355*0.0003032),360)</f>
        <v>269.06218041251122</v>
      </c>
      <c r="I355">
        <f>357.52911+G355*(35999.05029 - 0.0001537*G355)</f>
        <v>8625.7298652817317</v>
      </c>
      <c r="J355">
        <f>0.016708634-G355*(0.000042037+0.0000001267*G355)</f>
        <v>1.6698972329502501E-2</v>
      </c>
      <c r="K355">
        <f>SIN(RADIANS(I355))*(1.914602-G355*(0.004817+0.000014*G355))+SIN(RADIANS(2*I355))*(0.019993-0.000101*G355)+SIN(RADIANS(3*I355))*0.000289</f>
        <v>-0.48140228215946956</v>
      </c>
      <c r="L355">
        <f t="shared" si="115"/>
        <v>268.58077813035175</v>
      </c>
      <c r="M355">
        <f t="shared" si="116"/>
        <v>8625.2484629995724</v>
      </c>
      <c r="N355">
        <f t="shared" si="117"/>
        <v>0.98383464983775382</v>
      </c>
      <c r="O355">
        <f>L355-0.00569-0.00478*SIN(RADIANS(125.04-1934.136*G355))</f>
        <v>268.57196408986368</v>
      </c>
      <c r="P355">
        <f>23+(26+((21.448-G355*(46.815+G355*(0.00059-G355*0.001813))))/60)/60</f>
        <v>23.436304333641537</v>
      </c>
      <c r="Q355">
        <f>P355+0.00256*COS(RADIANS(125.04-1934.136*G355))</f>
        <v>23.438241921943902</v>
      </c>
      <c r="R355">
        <f t="shared" si="118"/>
        <v>-91.556399919721031</v>
      </c>
      <c r="S355">
        <f t="shared" si="119"/>
        <v>-23.43052736591066</v>
      </c>
      <c r="T355">
        <f t="shared" si="120"/>
        <v>4.3030567153736689E-2</v>
      </c>
      <c r="U355">
        <f t="shared" si="121"/>
        <v>2.4238426608590165</v>
      </c>
      <c r="V355">
        <f t="shared" si="122"/>
        <v>65.062396076353053</v>
      </c>
      <c r="W355" s="7">
        <f t="shared" si="123"/>
        <v>0.46444405648551462</v>
      </c>
      <c r="X355" s="7">
        <f t="shared" si="124"/>
        <v>0.28371517849564498</v>
      </c>
      <c r="Y355" s="7">
        <f t="shared" si="125"/>
        <v>0.64517293447538415</v>
      </c>
      <c r="Z355">
        <f t="shared" si="126"/>
        <v>520.49916861082443</v>
      </c>
      <c r="AA355">
        <f>MOD(E355*1440+U355+4*$B$3-60*$B$4,1440)</f>
        <v>771.20055866085897</v>
      </c>
      <c r="AB355">
        <f t="shared" si="127"/>
        <v>12.800139665214743</v>
      </c>
      <c r="AC355">
        <f t="shared" si="110"/>
        <v>70.118505584516967</v>
      </c>
      <c r="AD355">
        <f t="shared" si="128"/>
        <v>19.881494415483033</v>
      </c>
      <c r="AE355">
        <f t="shared" si="129"/>
        <v>4.4220929369729656E-2</v>
      </c>
      <c r="AF355">
        <f t="shared" si="130"/>
        <v>19.925715344852762</v>
      </c>
      <c r="AG355">
        <f t="shared" si="111"/>
        <v>192.48396499816556</v>
      </c>
    </row>
    <row r="356" spans="4:33" x14ac:dyDescent="0.25">
      <c r="D356" s="1">
        <f t="shared" si="131"/>
        <v>44916</v>
      </c>
      <c r="E356" s="7">
        <v>0.90833333333333333</v>
      </c>
      <c r="F356" s="2">
        <f t="shared" si="113"/>
        <v>2459935.4083333332</v>
      </c>
      <c r="G356" s="11">
        <f t="shared" si="114"/>
        <v>0.2297168605977607</v>
      </c>
      <c r="H356" s="5">
        <f>MOD(280.46646+G356*(36000.76983 + G356*0.0003032),360)</f>
        <v>270.45030044999294</v>
      </c>
      <c r="I356" s="5">
        <f>357.52911+G356*(35999.05029 - 0.0001537*G356)</f>
        <v>8627.1179190089824</v>
      </c>
      <c r="J356" s="5">
        <f>0.016708634-G356*(0.000042037+0.0000001267*G356)</f>
        <v>1.6698970706392827E-2</v>
      </c>
      <c r="K356" s="5">
        <f>SIN(RADIANS(I356))*(1.914602-G356*(0.004817+0.000014*G356))+SIN(RADIANS(2*I356))*(0.019993-0.000101*G356)+SIN(RADIANS(3*I356))*0.000289</f>
        <v>-0.43546527614526637</v>
      </c>
      <c r="L356" s="5">
        <f t="shared" si="115"/>
        <v>270.01483517384764</v>
      </c>
      <c r="M356" s="5">
        <f>I356+K356</f>
        <v>8626.6824537328375</v>
      </c>
      <c r="N356" s="5">
        <f t="shared" si="117"/>
        <v>0.98373653365349767</v>
      </c>
      <c r="O356" s="5">
        <f>L356-0.00569-0.00478*SIN(RADIANS(125.04-1934.136*G356))</f>
        <v>270.00602584500842</v>
      </c>
      <c r="P356">
        <f>23+(26+((21.448-G356*(46.815+G356*(0.00059-G356*0.001813))))/60)/60</f>
        <v>23.436303832226198</v>
      </c>
      <c r="Q356">
        <f>P356+0.00256*COS(RADIANS(125.04-1934.136*G356))</f>
        <v>23.438243596638191</v>
      </c>
      <c r="R356">
        <f t="shared" si="118"/>
        <v>-89.993432245172869</v>
      </c>
      <c r="S356">
        <f t="shared" si="119"/>
        <v>-23.438243459264427</v>
      </c>
      <c r="T356">
        <f t="shared" si="120"/>
        <v>4.3030573477833289E-2</v>
      </c>
      <c r="U356">
        <f t="shared" si="121"/>
        <v>1.7263683609530687</v>
      </c>
      <c r="V356">
        <f t="shared" si="122"/>
        <v>65.05211568740215</v>
      </c>
      <c r="W356" s="7">
        <f t="shared" si="123"/>
        <v>0.46492841363822707</v>
      </c>
      <c r="X356" s="7">
        <f t="shared" si="124"/>
        <v>0.28422809228433221</v>
      </c>
      <c r="Y356" s="7">
        <f t="shared" si="125"/>
        <v>0.64562873499212192</v>
      </c>
      <c r="Z356">
        <f t="shared" si="126"/>
        <v>520.4169254992172</v>
      </c>
      <c r="AA356">
        <f>MOD(E356*1440+U356+4*$B$3-60*$B$4,1440)</f>
        <v>1358.5030843609532</v>
      </c>
      <c r="AB356">
        <f t="shared" si="127"/>
        <v>159.62577109023829</v>
      </c>
      <c r="AC356">
        <f t="shared" si="110"/>
        <v>152.28676501769681</v>
      </c>
      <c r="AD356">
        <f t="shared" si="128"/>
        <v>-62.286765017696808</v>
      </c>
      <c r="AE356">
        <f t="shared" si="129"/>
        <v>3.0310181456322414E-3</v>
      </c>
      <c r="AF356">
        <f t="shared" si="130"/>
        <v>-62.283733999551174</v>
      </c>
      <c r="AG356">
        <f t="shared" si="111"/>
        <v>316.61752597064208</v>
      </c>
    </row>
    <row r="357" spans="4:33" x14ac:dyDescent="0.25">
      <c r="D357" s="1">
        <f>D356+0</f>
        <v>44916</v>
      </c>
      <c r="E357" s="7">
        <v>0.91037037037037039</v>
      </c>
      <c r="F357" s="2">
        <f t="shared" si="113"/>
        <v>2459935.4103703704</v>
      </c>
      <c r="G357" s="11">
        <f t="shared" si="114"/>
        <v>0.22971691636879871</v>
      </c>
      <c r="H357" s="5">
        <f>MOD(280.46646+G357*(36000.76983 + G357*0.0003032),360)</f>
        <v>270.45230825030194</v>
      </c>
      <c r="I357" s="5">
        <f>357.52911+G357*(35999.05029 - 0.0001537*G357)</f>
        <v>8627.1199267133816</v>
      </c>
      <c r="J357" s="5">
        <f>0.016708634-G357*(0.000042037+0.0000001267*G357)</f>
        <v>1.6698970704045132E-2</v>
      </c>
      <c r="K357" s="5">
        <f>SIN(RADIANS(I357))*(1.914602-G357*(0.004817+0.000014*G357))+SIN(RADIANS(2*I357))*(0.019993-0.000101*G357)+SIN(RADIANS(3*I357))*0.000289</f>
        <v>-0.43539862840842625</v>
      </c>
      <c r="L357" s="5">
        <f t="shared" si="115"/>
        <v>270.01690962189349</v>
      </c>
      <c r="M357" s="5">
        <f t="shared" si="116"/>
        <v>8626.6845280849739</v>
      </c>
      <c r="N357" s="5">
        <f t="shared" si="117"/>
        <v>0.98373639885930941</v>
      </c>
      <c r="O357" s="5">
        <f>L357-0.00569-0.00478*SIN(RADIANS(125.04-1934.136*G357))</f>
        <v>270.00810029987309</v>
      </c>
      <c r="P357">
        <f>23+(26+((21.448-G357*(46.815+G357*(0.00059-G357*0.001813))))/60)/60</f>
        <v>23.436303831500943</v>
      </c>
      <c r="Q357">
        <f>P357+0.00256*COS(RADIANS(125.04-1934.136*G357))</f>
        <v>23.438243599058119</v>
      </c>
      <c r="R357">
        <f t="shared" si="118"/>
        <v>-89.991171232667028</v>
      </c>
      <c r="S357">
        <f t="shared" si="119"/>
        <v>-23.438243350819093</v>
      </c>
      <c r="T357">
        <f t="shared" si="120"/>
        <v>4.3030573486971584E-2</v>
      </c>
      <c r="U357">
        <f t="shared" si="121"/>
        <v>1.7253583787282913</v>
      </c>
      <c r="V357">
        <f t="shared" si="122"/>
        <v>65.052115831901503</v>
      </c>
      <c r="W357" s="7">
        <f t="shared" si="123"/>
        <v>0.46492911501477202</v>
      </c>
      <c r="X357" s="7">
        <f t="shared" si="124"/>
        <v>0.28422879325949008</v>
      </c>
      <c r="Y357" s="7">
        <f t="shared" si="125"/>
        <v>0.64562943677005391</v>
      </c>
      <c r="Z357">
        <f t="shared" si="126"/>
        <v>520.41692665521202</v>
      </c>
      <c r="AA357">
        <f>MOD(E357*1440+U357+4*$B$3-60*$B$4,1440)</f>
        <v>1361.4354077120618</v>
      </c>
      <c r="AB357">
        <f t="shared" si="127"/>
        <v>160.35885192801544</v>
      </c>
      <c r="AC357">
        <f t="shared" si="110"/>
        <v>152.63428530479933</v>
      </c>
      <c r="AD357">
        <f t="shared" si="128"/>
        <v>-62.634285304799334</v>
      </c>
      <c r="AE357">
        <f t="shared" si="129"/>
        <v>2.9865048553898484E-3</v>
      </c>
      <c r="AF357">
        <f t="shared" si="130"/>
        <v>-62.631298799943941</v>
      </c>
      <c r="AG357">
        <f t="shared" si="111"/>
        <v>317.86304223372622</v>
      </c>
    </row>
    <row r="358" spans="4:33" x14ac:dyDescent="0.25">
      <c r="D358" s="1">
        <f>D357+0</f>
        <v>44916</v>
      </c>
      <c r="E358" s="7">
        <v>0</v>
      </c>
      <c r="F358" s="2">
        <f t="shared" ref="F358" si="132">D358+2415018.5+E358-$B$4/24</f>
        <v>2459934.5</v>
      </c>
      <c r="G358" s="11">
        <f t="shared" ref="G358" si="133">(F358-2451545)/36525</f>
        <v>0.22969199178644764</v>
      </c>
      <c r="H358" s="5">
        <f>MOD(280.46646+G358*(36000.76983 + G358*0.0003032),360)</f>
        <v>269.55500409450178</v>
      </c>
      <c r="I358" s="5">
        <f>357.52911+G358*(35999.05029 - 0.0001537*G358)</f>
        <v>8626.2226654216265</v>
      </c>
      <c r="J358" s="5">
        <f>0.016708634-G358*(0.000042037+0.0000001267*G358)</f>
        <v>1.6698971753250587E-2</v>
      </c>
      <c r="K358" s="5">
        <f>SIN(RADIANS(I358))*(1.914602-G358*(0.004817+0.000014*G358))+SIN(RADIANS(2*I358))*(0.019993-0.000101*G358)+SIN(RADIANS(3*I358))*0.000289</f>
        <v>-0.46512618801111272</v>
      </c>
      <c r="L358" s="5">
        <f t="shared" ref="L358" si="134">H358+K358</f>
        <v>269.08987790649064</v>
      </c>
      <c r="M358" s="12">
        <f t="shared" ref="M358" si="135">I358+K358</f>
        <v>8625.7575392336148</v>
      </c>
      <c r="N358" s="12">
        <f t="shared" ref="N358" si="136">(1.000001018*(1-J358*J358))/(1+J358*COS(RADIANS(M358)))</f>
        <v>0.98379869126429653</v>
      </c>
      <c r="O358" s="5">
        <f>L358-0.00569-0.00478*SIN(RADIANS(125.04-1934.136*G358))</f>
        <v>269.08106553817174</v>
      </c>
      <c r="P358" s="5">
        <f>23+(26+((21.448-G358*(46.815+G358*(0.00059-G358*0.001813))))/60)/60</f>
        <v>23.436304155624256</v>
      </c>
      <c r="Q358" s="5">
        <f>P358+0.00256*COS(RADIANS(125.04-1934.136*G358))</f>
        <v>23.438242516885946</v>
      </c>
      <c r="R358">
        <f t="shared" ref="R358" si="137">DEGREES(ATAN2(COS(RADIANS(O358)),COS(RADIANS(Q358))*SIN(RADIANS(O358))))</f>
        <v>-91.001558941420228</v>
      </c>
      <c r="S358" s="5">
        <f t="shared" ref="S358" si="138">DEGREES(ASIN(SIN(RADIANS(Q358))*SIN(RADIANS(O358))))</f>
        <v>-23.435047873625987</v>
      </c>
      <c r="T358" s="13">
        <f t="shared" ref="T358" si="139">TAN(RADIANS(Q358/2))*TAN(RADIANS(Q358/2))</f>
        <v>4.3030569400397983E-2</v>
      </c>
      <c r="U358" s="13">
        <f t="shared" ref="U358" si="140">4*DEGREES(T358*SIN(2*RADIANS(H358))-2*J358*SIN(RADIANS(I358))+4*J358*T358*SIN(RADIANS(I358))*COS(2*RADIANS(H358))-0.5*T358*T358*SIN(4*RADIANS(H358))-1.25*J358*J358*SIN(2*RADIANS(I358)))</f>
        <v>2.1764375995863645</v>
      </c>
      <c r="V358" s="13">
        <f t="shared" ref="V358" si="141">DEGREES(ACOS(COS(RADIANS(90.833))/(COS(RADIANS($B$2))*COS(RADIANS(S358)))-TAN(RADIANS($B$2))*TAN(RADIANS(S358))))</f>
        <v>65.056373511149246</v>
      </c>
      <c r="W358" s="14">
        <f t="shared" ref="W358" si="142">(720-4*$B$3-U358+$B$4*60)/1440</f>
        <v>0.46461586555584283</v>
      </c>
      <c r="X358" s="7">
        <f t="shared" ref="X358" si="143">(W358*1440-V358*4)/1440</f>
        <v>0.28390371691376159</v>
      </c>
      <c r="Y358" s="7">
        <f t="shared" ref="Y358" si="144">(W358*1440+V358*4)/1440</f>
        <v>0.64532801419792407</v>
      </c>
      <c r="Z358">
        <f t="shared" ref="Z358" si="145">8*V358</f>
        <v>520.45098808919397</v>
      </c>
      <c r="AA358">
        <f>MOD(E358*1440+U358+4*$B$3-60*$B$4,1440)</f>
        <v>50.953153599586365</v>
      </c>
      <c r="AB358">
        <f t="shared" ref="AB358" si="146">IF(AA358/4&lt;0,AA358/4+180,AA358/4-180)</f>
        <v>-167.26171160010341</v>
      </c>
      <c r="AC358">
        <f t="shared" ref="AC358" si="147">DEGREES(ACOS(SIN(RADIANS($B$2))*SIN(RADIANS(S358))+COS(RADIANS($B$2))*COS(RADIANS(S358))*COS(RADIANS(AB358))))</f>
        <v>155.44673054623539</v>
      </c>
      <c r="AD358">
        <f t="shared" ref="AD358" si="148">90-AC358</f>
        <v>-65.446730546235386</v>
      </c>
      <c r="AE358">
        <f t="shared" ref="AE358" si="149">IF(AD358&gt;85,0,IF(AD358&gt;5,58.1/TAN(RADIANS(AD358))-0.07/POWER(TAN(RADIANS(AD358)),3)+0.000086/POWER(TAN(RADIANS(AD358)),5),IF(AD358&gt;-0.575,1735+AD358*(-518.2+AD358*(103.4+AD358*(-12.79+AD358*0.711))),-20.772/TAN(RADIANS(AD358)))))/3600</f>
        <v>2.6360219087130129E-3</v>
      </c>
      <c r="AF358">
        <f t="shared" ref="AF358" si="150">AD358+AE358</f>
        <v>-65.444094524326673</v>
      </c>
      <c r="AG358">
        <f t="shared" ref="AG358" si="151">IF(AB358&gt;0,MOD(DEGREES(ACOS(((SIN(RADIANS($B$2))*COS(RADIANS(AC358)))-SIN(RADIANS(S358)))/(COS(RADIANS($B$2))*SIN(RADIANS(AC358)))))+180,360),MOD(540-DEGREES(ACOS(((SIN(RADIANS($B$2))*COS(RADIANS(AC358)))-SIN(RADIANS(S358)))/(COS(RADIANS($B$2))*SIN(RADIANS(AC358))))),360))</f>
        <v>29.134431512387323</v>
      </c>
    </row>
    <row r="359" spans="4:33" x14ac:dyDescent="0.25">
      <c r="D359" s="1">
        <f>D357+1</f>
        <v>44917</v>
      </c>
      <c r="E359" s="7">
        <f t="shared" si="112"/>
        <v>0.5</v>
      </c>
      <c r="F359" s="2">
        <f t="shared" si="113"/>
        <v>2459936</v>
      </c>
      <c r="G359" s="3">
        <f t="shared" si="114"/>
        <v>0.22973305954825463</v>
      </c>
      <c r="H359">
        <f>MOD(280.46646+G359*(36000.76983 + G359*0.0003032),360)</f>
        <v>271.033475140468</v>
      </c>
      <c r="I359">
        <f>357.52911+G359*(35999.05029 - 0.0001537*G359)</f>
        <v>8627.7010658413146</v>
      </c>
      <c r="J359">
        <f>0.016708634-G359*(0.000042037+0.0000001267*G359)</f>
        <v>1.6698970024494567E-2</v>
      </c>
      <c r="K359">
        <f>SIN(RADIANS(I359))*(1.914602-G359*(0.004817+0.000014*G359))+SIN(RADIANS(2*I359))*(0.019993-0.000101*G359)+SIN(RADIANS(3*I359))*0.000289</f>
        <v>-0.41608359888989543</v>
      </c>
      <c r="L359">
        <f t="shared" si="115"/>
        <v>270.61739154157812</v>
      </c>
      <c r="M359">
        <f t="shared" si="116"/>
        <v>8627.284982242425</v>
      </c>
      <c r="N359">
        <f t="shared" si="117"/>
        <v>0.98369824952639295</v>
      </c>
      <c r="O359">
        <f>L359-0.00569-0.00478*SIN(RADIANS(125.04-1934.136*G359))</f>
        <v>270.60858419376598</v>
      </c>
      <c r="P359">
        <f>23+(26+((21.448-G359*(46.815+G359*(0.00059-G359*0.001813))))/60)/60</f>
        <v>23.436303621572421</v>
      </c>
      <c r="Q359">
        <f>P359+0.00256*COS(RADIANS(125.04-1934.136*G359))</f>
        <v>23.438244299227865</v>
      </c>
      <c r="R359">
        <f t="shared" si="118"/>
        <v>-89.336689950790159</v>
      </c>
      <c r="S359">
        <f t="shared" si="119"/>
        <v>-23.436843090486512</v>
      </c>
      <c r="T359">
        <f t="shared" si="120"/>
        <v>4.3030576131001239E-2</v>
      </c>
      <c r="U359">
        <f t="shared" si="121"/>
        <v>1.4329400232443996</v>
      </c>
      <c r="V359">
        <f t="shared" si="122"/>
        <v>65.053981592822296</v>
      </c>
      <c r="W359" s="7">
        <f t="shared" si="123"/>
        <v>0.46513218331719136</v>
      </c>
      <c r="X359" s="7">
        <f t="shared" si="124"/>
        <v>0.28442667889268503</v>
      </c>
      <c r="Y359" s="7">
        <f t="shared" si="125"/>
        <v>0.64583768774169781</v>
      </c>
      <c r="Z359">
        <f t="shared" si="126"/>
        <v>520.43185274257837</v>
      </c>
      <c r="AA359">
        <f>MOD(E359*1440+U359+4*$B$3-60*$B$4,1440)</f>
        <v>770.20965602324441</v>
      </c>
      <c r="AB359">
        <f t="shared" si="127"/>
        <v>12.552414005811102</v>
      </c>
      <c r="AC359">
        <f t="shared" si="110"/>
        <v>70.087699932803531</v>
      </c>
      <c r="AD359">
        <f t="shared" si="128"/>
        <v>19.912300067196469</v>
      </c>
      <c r="AE359">
        <f t="shared" si="129"/>
        <v>4.4148046458449393E-2</v>
      </c>
      <c r="AF359">
        <f t="shared" si="130"/>
        <v>19.956448113654918</v>
      </c>
      <c r="AG359">
        <f t="shared" si="111"/>
        <v>192.24437848415499</v>
      </c>
    </row>
    <row r="360" spans="4:33" x14ac:dyDescent="0.25">
      <c r="D360" s="1">
        <f t="shared" si="131"/>
        <v>44918</v>
      </c>
      <c r="E360" s="7">
        <f t="shared" si="112"/>
        <v>0.5</v>
      </c>
      <c r="F360" s="2">
        <f t="shared" si="113"/>
        <v>2459937</v>
      </c>
      <c r="G360" s="3">
        <f t="shared" si="114"/>
        <v>0.22976043805612595</v>
      </c>
      <c r="H360">
        <f>MOD(280.46646+G360*(36000.76983 + G360*0.0003032),360)</f>
        <v>272.0191225044473</v>
      </c>
      <c r="I360">
        <f>357.52911+G360*(35999.05029 - 0.0001537*G360)</f>
        <v>8628.6866661211061</v>
      </c>
      <c r="J360">
        <f>0.016708634-G360*(0.000042037+0.0000001267*G360)</f>
        <v>1.6698968871990311E-2</v>
      </c>
      <c r="K360">
        <f>SIN(RADIANS(I360))*(1.914602-G360*(0.004817+0.000014*G360))+SIN(RADIANS(2*I360))*(0.019993-0.000101*G360)+SIN(RADIANS(3*I360))*0.000289</f>
        <v>-0.38322277070405059</v>
      </c>
      <c r="L360">
        <f t="shared" si="115"/>
        <v>271.63589973374326</v>
      </c>
      <c r="M360">
        <f t="shared" si="116"/>
        <v>8628.3034433504017</v>
      </c>
      <c r="N360">
        <f t="shared" si="117"/>
        <v>0.98363751038293268</v>
      </c>
      <c r="O360">
        <f>L360-0.00569-0.00478*SIN(RADIANS(125.04-1934.136*G360))</f>
        <v>271.62709573626461</v>
      </c>
      <c r="P360">
        <f>23+(26+((21.448-G360*(46.815+G360*(0.00059-G360*0.001813))))/60)/60</f>
        <v>23.436303265537862</v>
      </c>
      <c r="Q360">
        <f>P360+0.00256*COS(RADIANS(125.04-1934.136*G360))</f>
        <v>23.43824548538398</v>
      </c>
      <c r="R360">
        <f t="shared" si="118"/>
        <v>-88.226667590076218</v>
      </c>
      <c r="S360">
        <f t="shared" si="119"/>
        <v>-23.428230542301353</v>
      </c>
      <c r="T360">
        <f t="shared" si="120"/>
        <v>4.3030580610246602E-2</v>
      </c>
      <c r="U360">
        <f t="shared" si="121"/>
        <v>0.93689896265796901</v>
      </c>
      <c r="V360">
        <f t="shared" si="122"/>
        <v>65.065455812828077</v>
      </c>
      <c r="W360" s="7">
        <f t="shared" si="123"/>
        <v>0.46547665627593199</v>
      </c>
      <c r="X360" s="7">
        <f t="shared" si="124"/>
        <v>0.28473927901807622</v>
      </c>
      <c r="Y360" s="7">
        <f t="shared" si="125"/>
        <v>0.6462140335337877</v>
      </c>
      <c r="Z360">
        <f t="shared" si="126"/>
        <v>520.52364650262462</v>
      </c>
      <c r="AA360">
        <f>MOD(E360*1440+U360+4*$B$3-60*$B$4,1440)</f>
        <v>769.71361496265797</v>
      </c>
      <c r="AB360">
        <f t="shared" si="127"/>
        <v>12.428403740664493</v>
      </c>
      <c r="AC360">
        <f t="shared" si="110"/>
        <v>70.060922701787163</v>
      </c>
      <c r="AD360">
        <f t="shared" si="128"/>
        <v>19.939077298212837</v>
      </c>
      <c r="AE360">
        <f t="shared" si="129"/>
        <v>4.4084864465944479E-2</v>
      </c>
      <c r="AF360">
        <f t="shared" si="130"/>
        <v>19.983162162678781</v>
      </c>
      <c r="AG360">
        <f t="shared" si="111"/>
        <v>192.12639316863573</v>
      </c>
    </row>
    <row r="361" spans="4:33" x14ac:dyDescent="0.25">
      <c r="D361" s="1">
        <f t="shared" si="131"/>
        <v>44919</v>
      </c>
      <c r="E361" s="7">
        <f t="shared" si="112"/>
        <v>0.5</v>
      </c>
      <c r="F361" s="2">
        <f t="shared" si="113"/>
        <v>2459938</v>
      </c>
      <c r="G361" s="3">
        <f t="shared" si="114"/>
        <v>0.22978781656399727</v>
      </c>
      <c r="H361">
        <f>MOD(280.46646+G361*(36000.76983 + G361*0.0003032),360)</f>
        <v>273.00476986842659</v>
      </c>
      <c r="I361">
        <f>357.52911+G361*(35999.05029 - 0.0001537*G361)</f>
        <v>8629.6722664008976</v>
      </c>
      <c r="J361">
        <f>0.016708634-G361*(0.000042037+0.0000001267*G361)</f>
        <v>1.6698967719485869E-2</v>
      </c>
      <c r="K361">
        <f>SIN(RADIANS(I361))*(1.914602-G361*(0.004817+0.000014*G361))+SIN(RADIANS(2*I361))*(0.019993-0.000101*G361)+SIN(RADIANS(3*I361))*0.000289</f>
        <v>-0.35024135004186108</v>
      </c>
      <c r="L361">
        <f t="shared" si="115"/>
        <v>272.65452851838472</v>
      </c>
      <c r="M361">
        <f t="shared" si="116"/>
        <v>8629.3220250508566</v>
      </c>
      <c r="N361">
        <f t="shared" si="117"/>
        <v>0.98358177219476894</v>
      </c>
      <c r="O361">
        <f>L361-0.00569-0.00478*SIN(RADIANS(125.04-1934.136*G361))</f>
        <v>272.64572787389955</v>
      </c>
      <c r="P361">
        <f>23+(26+((21.448-G361*(46.815+G361*(0.00059-G361*0.001813))))/60)/60</f>
        <v>23.436302909503304</v>
      </c>
      <c r="Q361">
        <f>P361+0.00256*COS(RADIANS(125.04-1934.136*G361))</f>
        <v>23.438246669881096</v>
      </c>
      <c r="R361">
        <f t="shared" si="118"/>
        <v>-87.116724264138284</v>
      </c>
      <c r="S361">
        <f t="shared" si="119"/>
        <v>-23.411771568775158</v>
      </c>
      <c r="T361">
        <f t="shared" si="120"/>
        <v>4.303058508322738E-2</v>
      </c>
      <c r="U361">
        <f t="shared" si="121"/>
        <v>0.44120340968846672</v>
      </c>
      <c r="V361">
        <f t="shared" si="122"/>
        <v>65.087376535583928</v>
      </c>
      <c r="W361" s="7">
        <f t="shared" si="123"/>
        <v>0.46582088929882748</v>
      </c>
      <c r="X361" s="7">
        <f t="shared" si="124"/>
        <v>0.28502262114442767</v>
      </c>
      <c r="Y361" s="7">
        <f t="shared" si="125"/>
        <v>0.64661915745322729</v>
      </c>
      <c r="Z361">
        <f t="shared" si="126"/>
        <v>520.69901228467143</v>
      </c>
      <c r="AA361">
        <f>MOD(E361*1440+U361+4*$B$3-60*$B$4,1440)</f>
        <v>769.21791940968842</v>
      </c>
      <c r="AB361">
        <f t="shared" si="127"/>
        <v>12.304479852422105</v>
      </c>
      <c r="AC361">
        <f t="shared" si="110"/>
        <v>70.026582775506313</v>
      </c>
      <c r="AD361">
        <f t="shared" si="128"/>
        <v>19.973417224493687</v>
      </c>
      <c r="AE361">
        <f t="shared" si="129"/>
        <v>4.4004068487156101E-2</v>
      </c>
      <c r="AF361">
        <f t="shared" si="130"/>
        <v>20.017421292980842</v>
      </c>
      <c r="AG361">
        <f t="shared" si="111"/>
        <v>192.00974069578214</v>
      </c>
    </row>
    <row r="362" spans="4:33" x14ac:dyDescent="0.25">
      <c r="D362" s="1">
        <f t="shared" si="131"/>
        <v>44920</v>
      </c>
      <c r="E362" s="7">
        <f t="shared" si="112"/>
        <v>0.5</v>
      </c>
      <c r="F362" s="2">
        <f t="shared" si="113"/>
        <v>2459939</v>
      </c>
      <c r="G362" s="3">
        <f t="shared" si="114"/>
        <v>0.22981519507186859</v>
      </c>
      <c r="H362">
        <f>MOD(280.46646+G362*(36000.76983 + G362*0.0003032),360)</f>
        <v>273.99041723240589</v>
      </c>
      <c r="I362">
        <f>357.52911+G362*(35999.05029 - 0.0001537*G362)</f>
        <v>8630.6578666806872</v>
      </c>
      <c r="J362">
        <f>0.016708634-G362*(0.000042037+0.0000001267*G362)</f>
        <v>1.6698966566981239E-2</v>
      </c>
      <c r="K362">
        <f>SIN(RADIANS(I362))*(1.914602-G362*(0.004817+0.000014*G362))+SIN(RADIANS(2*I362))*(0.019993-0.000101*G362)+SIN(RADIANS(3*I362))*0.000289</f>
        <v>-0.3171496927307319</v>
      </c>
      <c r="L362">
        <f t="shared" si="115"/>
        <v>273.67326753967518</v>
      </c>
      <c r="M362">
        <f t="shared" si="116"/>
        <v>8630.3407169879556</v>
      </c>
      <c r="N362">
        <f t="shared" si="117"/>
        <v>0.98353105314374234</v>
      </c>
      <c r="O362">
        <f>L362-0.00569-0.00478*SIN(RADIANS(125.04-1934.136*G362))</f>
        <v>273.66447025084045</v>
      </c>
      <c r="P362">
        <f>23+(26+((21.448-G362*(46.815+G362*(0.00059-G362*0.001813))))/60)/60</f>
        <v>23.436302553468746</v>
      </c>
      <c r="Q362">
        <f>P362+0.00256*COS(RADIANS(125.04-1934.136*G362))</f>
        <v>23.438247852717893</v>
      </c>
      <c r="R362">
        <f t="shared" si="118"/>
        <v>-86.007002654240623</v>
      </c>
      <c r="S362">
        <f t="shared" si="119"/>
        <v>-23.387471798136573</v>
      </c>
      <c r="T362">
        <f t="shared" si="120"/>
        <v>4.3030589549938603E-2</v>
      </c>
      <c r="U362">
        <f t="shared" si="121"/>
        <v>-5.3593854112208933E-2</v>
      </c>
      <c r="V362">
        <f t="shared" si="122"/>
        <v>65.119723083587303</v>
      </c>
      <c r="W362" s="7">
        <f t="shared" si="123"/>
        <v>0.46616449850980018</v>
      </c>
      <c r="X362" s="7">
        <f t="shared" si="124"/>
        <v>0.28527637883316881</v>
      </c>
      <c r="Y362" s="7">
        <f t="shared" si="125"/>
        <v>0.64705261818643156</v>
      </c>
      <c r="Z362">
        <f t="shared" si="126"/>
        <v>520.95778466869842</v>
      </c>
      <c r="AA362">
        <f>MOD(E362*1440+U362+4*$B$3-60*$B$4,1440)</f>
        <v>768.72312214588771</v>
      </c>
      <c r="AB362">
        <f t="shared" si="127"/>
        <v>12.180780536471929</v>
      </c>
      <c r="AC362">
        <f t="shared" si="110"/>
        <v>69.98469967304402</v>
      </c>
      <c r="AD362">
        <f t="shared" si="128"/>
        <v>20.01530032695598</v>
      </c>
      <c r="AE362">
        <f t="shared" si="129"/>
        <v>4.3905873599018035E-2</v>
      </c>
      <c r="AF362">
        <f t="shared" si="130"/>
        <v>20.059206200555</v>
      </c>
      <c r="AG362">
        <f t="shared" si="111"/>
        <v>191.89451631270236</v>
      </c>
    </row>
    <row r="363" spans="4:33" x14ac:dyDescent="0.25">
      <c r="D363" s="1">
        <f t="shared" si="131"/>
        <v>44921</v>
      </c>
      <c r="E363" s="7">
        <f t="shared" si="112"/>
        <v>0.5</v>
      </c>
      <c r="F363" s="2">
        <f t="shared" si="113"/>
        <v>2459940</v>
      </c>
      <c r="G363" s="3">
        <f t="shared" si="114"/>
        <v>0.22984257357973992</v>
      </c>
      <c r="H363">
        <f>MOD(280.46646+G363*(36000.76983 + G363*0.0003032),360)</f>
        <v>274.976064596387</v>
      </c>
      <c r="I363">
        <f>357.52911+G363*(35999.05029 - 0.0001537*G363)</f>
        <v>8631.6434669604787</v>
      </c>
      <c r="J363">
        <f>0.016708634-G363*(0.000042037+0.0000001267*G363)</f>
        <v>1.6698965414476415E-2</v>
      </c>
      <c r="K363">
        <f>SIN(RADIANS(I363))*(1.914602-G363*(0.004817+0.000014*G363))+SIN(RADIANS(2*I363))*(0.019993-0.000101*G363)+SIN(RADIANS(3*I363))*0.000289</f>
        <v>-0.28395819555267743</v>
      </c>
      <c r="L363">
        <f t="shared" si="115"/>
        <v>274.69210640083435</v>
      </c>
      <c r="M363">
        <f t="shared" si="116"/>
        <v>8631.3595087649264</v>
      </c>
      <c r="N363">
        <f t="shared" si="117"/>
        <v>0.9834853697796605</v>
      </c>
      <c r="O363">
        <f>L363-0.00569-0.00478*SIN(RADIANS(125.04-1934.136*G363))</f>
        <v>274.68331247030432</v>
      </c>
      <c r="P363">
        <f>23+(26+((21.448-G363*(46.815+G363*(0.00059-G363*0.001813))))/60)/60</f>
        <v>23.436302197434191</v>
      </c>
      <c r="Q363">
        <f>P363+0.00256*COS(RADIANS(125.04-1934.136*G363))</f>
        <v>23.438249033893062</v>
      </c>
      <c r="R363">
        <f t="shared" si="118"/>
        <v>-84.897644883141552</v>
      </c>
      <c r="S363">
        <f t="shared" si="119"/>
        <v>-23.35534104379866</v>
      </c>
      <c r="T363">
        <f t="shared" si="120"/>
        <v>4.3030594010375317E-2</v>
      </c>
      <c r="U363">
        <f t="shared" si="121"/>
        <v>-0.5469421397117249</v>
      </c>
      <c r="V363">
        <f t="shared" si="122"/>
        <v>65.162463011845219</v>
      </c>
      <c r="W363" s="7">
        <f t="shared" si="123"/>
        <v>0.46650710148591096</v>
      </c>
      <c r="X363" s="7">
        <f t="shared" si="124"/>
        <v>0.28550025978634092</v>
      </c>
      <c r="Y363" s="7">
        <f t="shared" si="125"/>
        <v>0.64751394318548106</v>
      </c>
      <c r="Z363">
        <f t="shared" si="126"/>
        <v>521.29970409476175</v>
      </c>
      <c r="AA363">
        <f>MOD(E363*1440+U363+4*$B$3-60*$B$4,1440)</f>
        <v>768.22977386028822</v>
      </c>
      <c r="AB363">
        <f t="shared" si="127"/>
        <v>12.057443465072055</v>
      </c>
      <c r="AC363">
        <f t="shared" si="110"/>
        <v>69.935296366607844</v>
      </c>
      <c r="AD363">
        <f t="shared" si="128"/>
        <v>20.064703633392156</v>
      </c>
      <c r="AE363">
        <f t="shared" si="129"/>
        <v>4.3790537503078347E-2</v>
      </c>
      <c r="AF363">
        <f t="shared" si="130"/>
        <v>20.108494170895234</v>
      </c>
      <c r="AG363">
        <f t="shared" si="111"/>
        <v>191.78081485596064</v>
      </c>
    </row>
    <row r="364" spans="4:33" x14ac:dyDescent="0.25">
      <c r="D364" s="1">
        <f t="shared" si="131"/>
        <v>44922</v>
      </c>
      <c r="E364" s="7">
        <f t="shared" si="112"/>
        <v>0.5</v>
      </c>
      <c r="F364" s="2">
        <f t="shared" si="113"/>
        <v>2459941</v>
      </c>
      <c r="G364" s="3">
        <f t="shared" si="114"/>
        <v>0.22986995208761121</v>
      </c>
      <c r="H364">
        <f>MOD(280.46646+G364*(36000.76983 + G364*0.0003032),360)</f>
        <v>275.9617119603663</v>
      </c>
      <c r="I364">
        <f>357.52911+G364*(35999.05029 - 0.0001537*G364)</f>
        <v>8632.6290672402683</v>
      </c>
      <c r="J364">
        <f>0.016708634-G364*(0.000042037+0.0000001267*G364)</f>
        <v>1.6698964261971403E-2</v>
      </c>
      <c r="K364">
        <f>SIN(RADIANS(I364))*(1.914602-G364*(0.004817+0.000014*G364))+SIN(RADIANS(2*I364))*(0.019993-0.000101*G364)+SIN(RADIANS(3*I364))*0.000289</f>
        <v>-0.25067729240712738</v>
      </c>
      <c r="L364">
        <f t="shared" si="115"/>
        <v>275.71103466795915</v>
      </c>
      <c r="M364">
        <f t="shared" si="116"/>
        <v>8632.3783899478603</v>
      </c>
      <c r="N364">
        <f t="shared" si="117"/>
        <v>0.98344473701340418</v>
      </c>
      <c r="O364">
        <f>L364-0.00569-0.00478*SIN(RADIANS(125.04-1934.136*G364))</f>
        <v>275.70224409838511</v>
      </c>
      <c r="P364">
        <f>23+(26+((21.448-G364*(46.815+G364*(0.00059-G364*0.001813))))/60)/60</f>
        <v>23.436301841399633</v>
      </c>
      <c r="Q364">
        <f>P364+0.00256*COS(RADIANS(125.04-1934.136*G364))</f>
        <v>23.438250213405283</v>
      </c>
      <c r="R364">
        <f t="shared" si="118"/>
        <v>-83.788792240602987</v>
      </c>
      <c r="S364">
        <f t="shared" si="119"/>
        <v>-23.31539328876319</v>
      </c>
      <c r="T364">
        <f t="shared" si="120"/>
        <v>4.3030598464532534E-2</v>
      </c>
      <c r="U364">
        <f t="shared" si="121"/>
        <v>-1.0382937745735559</v>
      </c>
      <c r="V364">
        <f t="shared" si="122"/>
        <v>65.215552240193418</v>
      </c>
      <c r="W364" s="7">
        <f t="shared" si="123"/>
        <v>0.46684831789900938</v>
      </c>
      <c r="X364" s="7">
        <f t="shared" si="124"/>
        <v>0.28569400612069434</v>
      </c>
      <c r="Y364" s="7">
        <f t="shared" si="125"/>
        <v>0.64800262967732447</v>
      </c>
      <c r="Z364">
        <f t="shared" si="126"/>
        <v>521.72441792154734</v>
      </c>
      <c r="AA364">
        <f>MOD(E364*1440+U364+4*$B$3-60*$B$4,1440)</f>
        <v>767.73842222542646</v>
      </c>
      <c r="AB364">
        <f t="shared" si="127"/>
        <v>11.934605556356615</v>
      </c>
      <c r="AC364">
        <f t="shared" si="110"/>
        <v>69.878399262062828</v>
      </c>
      <c r="AD364">
        <f t="shared" si="128"/>
        <v>20.121600737937172</v>
      </c>
      <c r="AE364">
        <f t="shared" si="129"/>
        <v>4.3658358873648252E-2</v>
      </c>
      <c r="AF364">
        <f t="shared" si="130"/>
        <v>20.165259096810821</v>
      </c>
      <c r="AG364">
        <f t="shared" si="111"/>
        <v>191.66873068664884</v>
      </c>
    </row>
    <row r="365" spans="4:33" x14ac:dyDescent="0.25">
      <c r="D365" s="1">
        <f t="shared" si="131"/>
        <v>44923</v>
      </c>
      <c r="E365" s="7">
        <f t="shared" si="112"/>
        <v>0.5</v>
      </c>
      <c r="F365" s="2">
        <f t="shared" si="113"/>
        <v>2459942</v>
      </c>
      <c r="G365" s="3">
        <f t="shared" si="114"/>
        <v>0.22989733059548254</v>
      </c>
      <c r="H365">
        <f>MOD(280.46646+G365*(36000.76983 + G365*0.0003032),360)</f>
        <v>276.9473593243456</v>
      </c>
      <c r="I365">
        <f>357.52911+G365*(35999.05029 - 0.0001537*G365)</f>
        <v>8633.614667520058</v>
      </c>
      <c r="J365">
        <f>0.016708634-G365*(0.000042037+0.0000001267*G365)</f>
        <v>1.6698963109466201E-2</v>
      </c>
      <c r="K365">
        <f>SIN(RADIANS(I365))*(1.914602-G365*(0.004817+0.000014*G365))+SIN(RADIANS(2*I365))*(0.019993-0.000101*G365)+SIN(RADIANS(3*I365))*0.000289</f>
        <v>-0.21731745045148018</v>
      </c>
      <c r="L365">
        <f t="shared" si="115"/>
        <v>276.73004187389409</v>
      </c>
      <c r="M365">
        <f t="shared" si="116"/>
        <v>8633.3973500696065</v>
      </c>
      <c r="N365">
        <f t="shared" si="117"/>
        <v>0.983409168110709</v>
      </c>
      <c r="O365">
        <f>L365-0.00569-0.00478*SIN(RADIANS(125.04-1934.136*G365))</f>
        <v>276.72125466792443</v>
      </c>
      <c r="P365">
        <f>23+(26+((21.448-G365*(46.815+G365*(0.00059-G365*0.001813))))/60)/60</f>
        <v>23.436301485365075</v>
      </c>
      <c r="Q365">
        <f>P365+0.00256*COS(RADIANS(125.04-1934.136*G365))</f>
        <v>23.43825139125325</v>
      </c>
      <c r="R365">
        <f t="shared" si="118"/>
        <v>-82.680584912046598</v>
      </c>
      <c r="S365">
        <f t="shared" si="119"/>
        <v>-23.267646662749105</v>
      </c>
      <c r="T365">
        <f t="shared" si="120"/>
        <v>4.303060291240534E-2</v>
      </c>
      <c r="U365">
        <f t="shared" si="121"/>
        <v>-1.5271050184127239</v>
      </c>
      <c r="V365">
        <f t="shared" si="122"/>
        <v>65.278935232489943</v>
      </c>
      <c r="W365" s="7">
        <f t="shared" si="123"/>
        <v>0.46718777015167551</v>
      </c>
      <c r="X365" s="7">
        <f t="shared" si="124"/>
        <v>0.28585739450587011</v>
      </c>
      <c r="Y365" s="7">
        <f t="shared" si="125"/>
        <v>0.6485181457974809</v>
      </c>
      <c r="Z365">
        <f t="shared" si="126"/>
        <v>522.23148185991954</v>
      </c>
      <c r="AA365">
        <f>MOD(E365*1440+U365+4*$B$3-60*$B$4,1440)</f>
        <v>767.24961098158724</v>
      </c>
      <c r="AB365">
        <f t="shared" si="127"/>
        <v>11.81240274539681</v>
      </c>
      <c r="AC365">
        <f t="shared" si="110"/>
        <v>69.814038175116607</v>
      </c>
      <c r="AD365">
        <f t="shared" si="128"/>
        <v>20.185961824883393</v>
      </c>
      <c r="AE365">
        <f t="shared" si="129"/>
        <v>4.3509675464795922E-2</v>
      </c>
      <c r="AF365">
        <f t="shared" si="130"/>
        <v>20.22947150034819</v>
      </c>
      <c r="AG365">
        <f t="shared" si="111"/>
        <v>191.5583576262467</v>
      </c>
    </row>
    <row r="366" spans="4:33" x14ac:dyDescent="0.25">
      <c r="D366" s="1">
        <f t="shared" si="131"/>
        <v>44924</v>
      </c>
      <c r="E366" s="7">
        <f t="shared" si="112"/>
        <v>0.5</v>
      </c>
      <c r="F366" s="2">
        <f t="shared" si="113"/>
        <v>2459943</v>
      </c>
      <c r="G366" s="3">
        <f t="shared" si="114"/>
        <v>0.22992470910335386</v>
      </c>
      <c r="H366">
        <f>MOD(280.46646+G366*(36000.76983 + G366*0.0003032),360)</f>
        <v>277.93300668832671</v>
      </c>
      <c r="I366">
        <f>357.52911+G366*(35999.05029 - 0.0001537*G366)</f>
        <v>8634.6002677998476</v>
      </c>
      <c r="J366">
        <f>0.016708634-G366*(0.000042037+0.0000001267*G366)</f>
        <v>1.6698961956960807E-2</v>
      </c>
      <c r="K366">
        <f>SIN(RADIANS(I366))*(1.914602-G366*(0.004817+0.000014*G366))+SIN(RADIANS(2*I366))*(0.019993-0.000101*G366)+SIN(RADIANS(3*I366))*0.000289</f>
        <v>-0.18388916622327794</v>
      </c>
      <c r="L366">
        <f t="shared" si="115"/>
        <v>277.74911752210346</v>
      </c>
      <c r="M366">
        <f t="shared" si="116"/>
        <v>8634.4163786336248</v>
      </c>
      <c r="N366">
        <f t="shared" si="117"/>
        <v>0.98337867468662965</v>
      </c>
      <c r="O366">
        <f>L366-0.00569-0.00478*SIN(RADIANS(125.04-1934.136*G366))</f>
        <v>277.74033368238378</v>
      </c>
      <c r="P366">
        <f>23+(26+((21.448-G366*(46.815+G366*(0.00059-G366*0.001813))))/60)/60</f>
        <v>23.43630112933052</v>
      </c>
      <c r="Q366">
        <f>P366+0.00256*COS(RADIANS(125.04-1934.136*G366))</f>
        <v>23.438252567435654</v>
      </c>
      <c r="R366">
        <f t="shared" si="118"/>
        <v>-81.573161711425087</v>
      </c>
      <c r="S366">
        <f t="shared" si="119"/>
        <v>-23.212123412155819</v>
      </c>
      <c r="T366">
        <f t="shared" si="120"/>
        <v>4.303060735398876E-2</v>
      </c>
      <c r="U366">
        <f t="shared" si="121"/>
        <v>-2.0128369683538936</v>
      </c>
      <c r="V366">
        <f t="shared" si="122"/>
        <v>65.352545221177195</v>
      </c>
      <c r="W366" s="7">
        <f t="shared" si="123"/>
        <v>0.46752508400580134</v>
      </c>
      <c r="X366" s="7">
        <f t="shared" si="124"/>
        <v>0.285990236169198</v>
      </c>
      <c r="Y366" s="7">
        <f t="shared" si="125"/>
        <v>0.64905993184240462</v>
      </c>
      <c r="Z366">
        <f t="shared" si="126"/>
        <v>522.82036176941756</v>
      </c>
      <c r="AA366">
        <f>MOD(E366*1440+U366+4*$B$3-60*$B$4,1440)</f>
        <v>766.76387903164607</v>
      </c>
      <c r="AB366">
        <f t="shared" si="127"/>
        <v>11.690969757911517</v>
      </c>
      <c r="AC366">
        <f t="shared" si="110"/>
        <v>69.742246303204425</v>
      </c>
      <c r="AD366">
        <f t="shared" si="128"/>
        <v>20.257753696795575</v>
      </c>
      <c r="AE366">
        <f t="shared" si="129"/>
        <v>4.3344861998239517E-2</v>
      </c>
      <c r="AF366">
        <f t="shared" si="130"/>
        <v>20.301098558793814</v>
      </c>
      <c r="AG366">
        <f t="shared" si="111"/>
        <v>191.44978889314785</v>
      </c>
    </row>
    <row r="367" spans="4:33" x14ac:dyDescent="0.25">
      <c r="D367" s="1">
        <f t="shared" si="131"/>
        <v>44925</v>
      </c>
      <c r="E367" s="7">
        <f t="shared" si="112"/>
        <v>0.5</v>
      </c>
      <c r="F367" s="2">
        <f t="shared" si="113"/>
        <v>2459944</v>
      </c>
      <c r="G367" s="3">
        <f t="shared" si="114"/>
        <v>0.22995208761122518</v>
      </c>
      <c r="H367">
        <f>MOD(280.46646+G367*(36000.76983 + G367*0.0003032),360)</f>
        <v>278.91865405230965</v>
      </c>
      <c r="I367">
        <f>357.52911+G367*(35999.05029 - 0.0001537*G367)</f>
        <v>8635.5858680796391</v>
      </c>
      <c r="J367">
        <f>0.016708634-G367*(0.000042037+0.0000001267*G367)</f>
        <v>1.6698960804455227E-2</v>
      </c>
      <c r="K367">
        <f>SIN(RADIANS(I367))*(1.914602-G367*(0.004817+0.000014*G367))+SIN(RADIANS(2*I367))*(0.019993-0.000101*G367)+SIN(RADIANS(3*I367))*0.000289</f>
        <v>-0.15040296174521703</v>
      </c>
      <c r="L367">
        <f t="shared" si="115"/>
        <v>278.76825109056443</v>
      </c>
      <c r="M367">
        <f t="shared" si="116"/>
        <v>8635.4354651178946</v>
      </c>
      <c r="N367">
        <f t="shared" si="117"/>
        <v>0.98335326670068723</v>
      </c>
      <c r="O367">
        <f>L367-0.00569-0.00478*SIN(RADIANS(125.04-1934.136*G367))</f>
        <v>278.75947061973744</v>
      </c>
      <c r="P367">
        <f>23+(26+((21.448-G367*(46.815+G367*(0.00059-G367*0.001813))))/60)/60</f>
        <v>23.436300773295965</v>
      </c>
      <c r="Q367">
        <f>P367+0.00256*COS(RADIANS(125.04-1934.136*G367))</f>
        <v>23.438253741951179</v>
      </c>
      <c r="R367">
        <f t="shared" si="118"/>
        <v>-80.466659819282981</v>
      </c>
      <c r="S367">
        <f t="shared" si="119"/>
        <v>-23.14884986300229</v>
      </c>
      <c r="T367">
        <f t="shared" si="120"/>
        <v>4.3030611789277848E-2</v>
      </c>
      <c r="U367">
        <f t="shared" si="121"/>
        <v>-2.4949564511870701</v>
      </c>
      <c r="V367">
        <f t="shared" si="122"/>
        <v>65.436304475343903</v>
      </c>
      <c r="W367" s="7">
        <f t="shared" si="123"/>
        <v>0.46785988920221322</v>
      </c>
      <c r="X367" s="7">
        <f t="shared" si="124"/>
        <v>0.28609237677070237</v>
      </c>
      <c r="Y367" s="7">
        <f t="shared" si="125"/>
        <v>0.64962740163372401</v>
      </c>
      <c r="Z367">
        <f t="shared" si="126"/>
        <v>523.49043580275122</v>
      </c>
      <c r="AA367">
        <f>MOD(E367*1440+U367+4*$B$3-60*$B$4,1440)</f>
        <v>766.28175954881294</v>
      </c>
      <c r="AB367">
        <f t="shared" si="127"/>
        <v>11.570439887203236</v>
      </c>
      <c r="AC367">
        <f t="shared" si="110"/>
        <v>69.663060193139827</v>
      </c>
      <c r="AD367">
        <f t="shared" si="128"/>
        <v>20.336939806860173</v>
      </c>
      <c r="AE367">
        <f t="shared" si="129"/>
        <v>4.3164327856316631E-2</v>
      </c>
      <c r="AF367">
        <f t="shared" si="130"/>
        <v>20.38010413471649</v>
      </c>
      <c r="AG367">
        <f t="shared" si="111"/>
        <v>191.3431170397277</v>
      </c>
    </row>
    <row r="368" spans="4:33" x14ac:dyDescent="0.25">
      <c r="D368" s="1">
        <f t="shared" si="131"/>
        <v>44926</v>
      </c>
      <c r="E368" s="7">
        <f t="shared" si="112"/>
        <v>0.5</v>
      </c>
      <c r="F368" s="2">
        <f t="shared" si="113"/>
        <v>2459945</v>
      </c>
      <c r="G368" s="3">
        <f>(F368-2451545)/36525</f>
        <v>0.2299794661190965</v>
      </c>
      <c r="H368">
        <f>MOD(280.46646+G368*(36000.76983 + G368*0.0003032),360)</f>
        <v>279.90430141629076</v>
      </c>
      <c r="I368">
        <f>357.52911+G368*(35999.05029 - 0.0001537*G368)</f>
        <v>8636.5714683594269</v>
      </c>
      <c r="J368">
        <f>0.016708634-G368*(0.000042037+0.0000001267*G368)</f>
        <v>1.6698959651949452E-2</v>
      </c>
      <c r="K368">
        <f>SIN(RADIANS(I368))*(1.914602-G368*(0.004817+0.000014*G368))+SIN(RADIANS(2*I368))*(0.019993-0.000101*G368)+SIN(RADIANS(3*I368))*0.000289</f>
        <v>-0.11686938061592617</v>
      </c>
      <c r="L368">
        <f>H368+K368</f>
        <v>279.78743203567484</v>
      </c>
      <c r="M368">
        <f>I368+K368</f>
        <v>8636.4545989788112</v>
      </c>
      <c r="N368">
        <f>(1.000001018*(1-J368*J368))/(1+J368*COS(RADIANS(M368)))</f>
        <v>0.9833329524527078</v>
      </c>
      <c r="O368">
        <f>L368-0.00569-0.00478*SIN(RADIANS(125.04-1934.136*G368))</f>
        <v>279.77865493638029</v>
      </c>
      <c r="P368">
        <f>23+(26+((21.448-G368*(46.815+G368*(0.00059-G368*0.001813))))/60)/60</f>
        <v>23.436300417261407</v>
      </c>
      <c r="Q368">
        <f>P368+0.00256*COS(RADIANS(125.04-1934.136*G368))</f>
        <v>23.438254914798524</v>
      </c>
      <c r="R368">
        <f t="shared" si="118"/>
        <v>-79.361214526971025</v>
      </c>
      <c r="S368">
        <f>DEGREES(ASIN(SIN(RADIANS(Q368))*SIN(RADIANS(O368))))</f>
        <v>-23.077856377014164</v>
      </c>
      <c r="T368">
        <f>TAN(RADIANS(Q368/2))*TAN(RADIANS(Q368/2))</f>
        <v>4.3030616218267682E-2</v>
      </c>
      <c r="U368">
        <f>4*DEGREES(T368*SIN(2*RADIANS(H368))-2*J368*SIN(RADIANS(I368))+4*J368*T368*SIN(RADIANS(I368))*COS(2*RADIANS(H368))-0.5*T368*T368*SIN(4*RADIANS(H368))-1.25*J368*J368*SIN(2*RADIANS(I368)))</f>
        <v>-2.9729369004475221</v>
      </c>
      <c r="V368">
        <f t="shared" si="122"/>
        <v>65.53012461007846</v>
      </c>
      <c r="W368" s="7">
        <f t="shared" si="123"/>
        <v>0.46819182006975524</v>
      </c>
      <c r="X368" s="7">
        <f t="shared" si="124"/>
        <v>0.28616369615287063</v>
      </c>
      <c r="Y368" s="7">
        <f t="shared" si="125"/>
        <v>0.65021994398663985</v>
      </c>
      <c r="Z368">
        <f>8*V368</f>
        <v>524.24099688062768</v>
      </c>
      <c r="AA368">
        <f>MOD(E368*1440+U368+4*$B$3-60*$B$4,1440)</f>
        <v>765.80377909955246</v>
      </c>
      <c r="AB368">
        <f>IF(AA368/4&lt;0,AA368/4+180,AA368/4-180)</f>
        <v>11.450944774888114</v>
      </c>
      <c r="AC368">
        <f>DEGREES(ACOS(SIN(RADIANS($B$2))*SIN(RADIANS(S368))+COS(RADIANS($B$2))*COS(RADIANS(S368))*COS(RADIANS(AB368))))</f>
        <v>69.576519704615635</v>
      </c>
      <c r="AD368">
        <f>90-AC368</f>
        <v>20.423480295384365</v>
      </c>
      <c r="AE368">
        <f>IF(AD368&gt;85,0,IF(AD368&gt;5,58.1/TAN(RADIANS(AD368))-0.07/POWER(TAN(RADIANS(AD368)),3)+0.000086/POWER(TAN(RADIANS(AD368)),5),IF(AD368&gt;-0.575,1735+AD368*(-518.2+AD368*(103.4+AD368*(-12.79+AD368*0.711))),-20.772/TAN(RADIANS(AD368)))))/3600</f>
        <v>4.2968514605899295E-2</v>
      </c>
      <c r="AF368">
        <f>AD368+AE368</f>
        <v>20.466448809990265</v>
      </c>
      <c r="AG368">
        <f>IF(AB368&gt;0,MOD(DEGREES(ACOS(((SIN(RADIANS($B$2))*COS(RADIANS(AC368)))-SIN(RADIANS(S368)))/(COS(RADIANS($B$2))*SIN(RADIANS(AC368)))))+180,360),MOD(540-DEGREES(ACOS(((SIN(RADIANS($B$2))*COS(RADIANS(AC368)))-SIN(RADIANS(S368)))/(COS(RADIANS($B$2))*SIN(RADIANS(AC368))))),360))</f>
        <v>191.23843388983505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utente</cp:lastModifiedBy>
  <dcterms:created xsi:type="dcterms:W3CDTF">2010-02-16T14:55:33Z</dcterms:created>
  <dcterms:modified xsi:type="dcterms:W3CDTF">2022-10-28T12:40:34Z</dcterms:modified>
</cp:coreProperties>
</file>