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a\Excel\جلسه دوم\جلسه دوم\جلسه دوم\Project\"/>
    </mc:Choice>
  </mc:AlternateContent>
  <bookViews>
    <workbookView xWindow="-105" yWindow="-105" windowWidth="19425" windowHeight="10425" activeTab="1"/>
  </bookViews>
  <sheets>
    <sheet name="Raw Data" sheetId="1" r:id="rId1"/>
    <sheet name="Naive Bayes" sheetId="6" r:id="rId2"/>
    <sheet name="1" sheetId="8" r:id="rId3"/>
    <sheet name="0" sheetId="7" r:id="rId4"/>
  </sheets>
  <definedNames>
    <definedName name="_xlnm._FilterDatabase" localSheetId="3" hidden="1">'0'!$A$1:$H$64</definedName>
    <definedName name="_xlnm._FilterDatabase" localSheetId="2" hidden="1">'1'!$A$2:$H$43</definedName>
    <definedName name="_xlnm._FilterDatabase" localSheetId="1" hidden="1">'Naive Bayes'!$A$1:$I$101</definedName>
    <definedName name="_xlnm._FilterDatabase" localSheetId="0" hidden="1">'Raw Data'!$A$1:$F$101</definedName>
  </definedNames>
  <calcPr calcId="152511"/>
</workbook>
</file>

<file path=xl/calcChain.xml><?xml version="1.0" encoding="utf-8"?>
<calcChain xmlns="http://schemas.openxmlformats.org/spreadsheetml/2006/main">
  <c r="O27" i="6" l="1"/>
  <c r="O26" i="6"/>
  <c r="O25" i="6"/>
  <c r="O24" i="6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2" i="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3" i="8"/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2" i="6"/>
  <c r="I2" i="6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2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3" i="8"/>
  <c r="D64" i="7"/>
  <c r="B64" i="7"/>
  <c r="D63" i="7"/>
  <c r="B63" i="7"/>
  <c r="C6" i="7" l="1"/>
  <c r="E3" i="7"/>
  <c r="C49" i="7"/>
  <c r="C33" i="7"/>
  <c r="C17" i="7"/>
  <c r="E62" i="7"/>
  <c r="E46" i="7"/>
  <c r="E61" i="7"/>
  <c r="E21" i="7"/>
  <c r="C2" i="7"/>
  <c r="C31" i="7"/>
  <c r="C7" i="7"/>
  <c r="E44" i="7"/>
  <c r="E28" i="7"/>
  <c r="E4" i="7"/>
  <c r="C61" i="7"/>
  <c r="C45" i="7"/>
  <c r="C29" i="7"/>
  <c r="C21" i="7"/>
  <c r="C13" i="7"/>
  <c r="C5" i="7"/>
  <c r="E58" i="7"/>
  <c r="E50" i="7"/>
  <c r="E42" i="7"/>
  <c r="E34" i="7"/>
  <c r="E26" i="7"/>
  <c r="E18" i="7"/>
  <c r="E10" i="7"/>
  <c r="C57" i="7"/>
  <c r="C41" i="7"/>
  <c r="C25" i="7"/>
  <c r="C9" i="7"/>
  <c r="E54" i="7"/>
  <c r="E38" i="7"/>
  <c r="E30" i="7"/>
  <c r="E22" i="7"/>
  <c r="E14" i="7"/>
  <c r="E6" i="7"/>
  <c r="C56" i="7"/>
  <c r="C40" i="7"/>
  <c r="C16" i="7"/>
  <c r="E53" i="7"/>
  <c r="E29" i="7"/>
  <c r="E5" i="7"/>
  <c r="C39" i="7"/>
  <c r="C15" i="7"/>
  <c r="E52" i="7"/>
  <c r="E36" i="7"/>
  <c r="E12" i="7"/>
  <c r="C62" i="7"/>
  <c r="C53" i="7"/>
  <c r="C37" i="7"/>
  <c r="C60" i="7"/>
  <c r="C52" i="7"/>
  <c r="C44" i="7"/>
  <c r="C36" i="7"/>
  <c r="C28" i="7"/>
  <c r="C20" i="7"/>
  <c r="C12" i="7"/>
  <c r="C4" i="7"/>
  <c r="E57" i="7"/>
  <c r="E49" i="7"/>
  <c r="E41" i="7"/>
  <c r="E33" i="7"/>
  <c r="E25" i="7"/>
  <c r="E17" i="7"/>
  <c r="E9" i="7"/>
  <c r="C59" i="7"/>
  <c r="C51" i="7"/>
  <c r="C43" i="7"/>
  <c r="C35" i="7"/>
  <c r="C27" i="7"/>
  <c r="C19" i="7"/>
  <c r="C11" i="7"/>
  <c r="C3" i="7"/>
  <c r="E56" i="7"/>
  <c r="E48" i="7"/>
  <c r="E40" i="7"/>
  <c r="E32" i="7"/>
  <c r="E24" i="7"/>
  <c r="E16" i="7"/>
  <c r="E8" i="7"/>
  <c r="C58" i="7"/>
  <c r="C50" i="7"/>
  <c r="C42" i="7"/>
  <c r="C34" i="7"/>
  <c r="C26" i="7"/>
  <c r="C18" i="7"/>
  <c r="C10" i="7"/>
  <c r="E2" i="7"/>
  <c r="E55" i="7"/>
  <c r="E47" i="7"/>
  <c r="E39" i="7"/>
  <c r="E31" i="7"/>
  <c r="E23" i="7"/>
  <c r="E15" i="7"/>
  <c r="E7" i="7"/>
  <c r="C48" i="7"/>
  <c r="C32" i="7"/>
  <c r="C24" i="7"/>
  <c r="C8" i="7"/>
  <c r="E45" i="7"/>
  <c r="E37" i="7"/>
  <c r="E13" i="7"/>
  <c r="C55" i="7"/>
  <c r="C47" i="7"/>
  <c r="C23" i="7"/>
  <c r="E60" i="7"/>
  <c r="E20" i="7"/>
  <c r="C54" i="7"/>
  <c r="C46" i="7"/>
  <c r="C38" i="7"/>
  <c r="C30" i="7"/>
  <c r="C22" i="7"/>
  <c r="C14" i="7"/>
  <c r="E59" i="7"/>
  <c r="E51" i="7"/>
  <c r="E43" i="7"/>
  <c r="E35" i="7"/>
  <c r="E27" i="7"/>
  <c r="E19" i="7"/>
  <c r="E11" i="7"/>
  <c r="D43" i="8"/>
  <c r="D42" i="8"/>
  <c r="B43" i="8"/>
  <c r="B42" i="8"/>
  <c r="N9" i="6"/>
  <c r="N8" i="6"/>
  <c r="O8" i="6"/>
  <c r="O9" i="6"/>
  <c r="C6" i="8" l="1"/>
  <c r="C14" i="8"/>
  <c r="C22" i="8"/>
  <c r="C30" i="8"/>
  <c r="C38" i="8"/>
  <c r="C25" i="8"/>
  <c r="C26" i="8"/>
  <c r="C35" i="8"/>
  <c r="C36" i="8"/>
  <c r="C5" i="8"/>
  <c r="C7" i="8"/>
  <c r="C15" i="8"/>
  <c r="C23" i="8"/>
  <c r="C31" i="8"/>
  <c r="C39" i="8"/>
  <c r="C41" i="8"/>
  <c r="C34" i="8"/>
  <c r="C19" i="8"/>
  <c r="C28" i="8"/>
  <c r="C21" i="8"/>
  <c r="C8" i="8"/>
  <c r="C16" i="8"/>
  <c r="C24" i="8"/>
  <c r="C32" i="8"/>
  <c r="C40" i="8"/>
  <c r="C17" i="8"/>
  <c r="C33" i="8"/>
  <c r="C18" i="8"/>
  <c r="C11" i="8"/>
  <c r="C4" i="8"/>
  <c r="C37" i="8"/>
  <c r="C9" i="8"/>
  <c r="C27" i="8"/>
  <c r="C20" i="8"/>
  <c r="C10" i="8"/>
  <c r="C3" i="8"/>
  <c r="C12" i="8"/>
  <c r="C29" i="8"/>
  <c r="C13" i="8"/>
  <c r="E6" i="8"/>
  <c r="E14" i="8"/>
  <c r="E22" i="8"/>
  <c r="E30" i="8"/>
  <c r="E38" i="8"/>
  <c r="E33" i="8"/>
  <c r="E35" i="8"/>
  <c r="E36" i="8"/>
  <c r="E7" i="8"/>
  <c r="E15" i="8"/>
  <c r="E23" i="8"/>
  <c r="E31" i="8"/>
  <c r="E39" i="8"/>
  <c r="E41" i="8"/>
  <c r="E11" i="8"/>
  <c r="E20" i="8"/>
  <c r="E8" i="8"/>
  <c r="E16" i="8"/>
  <c r="E24" i="8"/>
  <c r="E32" i="8"/>
  <c r="E40" i="8"/>
  <c r="E25" i="8"/>
  <c r="E19" i="8"/>
  <c r="E12" i="8"/>
  <c r="E13" i="8"/>
  <c r="E37" i="8"/>
  <c r="E9" i="8"/>
  <c r="E17" i="8"/>
  <c r="E27" i="8"/>
  <c r="E28" i="8"/>
  <c r="E29" i="8"/>
  <c r="E10" i="8"/>
  <c r="E18" i="8"/>
  <c r="E26" i="8"/>
  <c r="E34" i="8"/>
  <c r="E3" i="8"/>
  <c r="E21" i="8"/>
  <c r="E4" i="8"/>
  <c r="E5" i="8"/>
</calcChain>
</file>

<file path=xl/sharedStrings.xml><?xml version="1.0" encoding="utf-8"?>
<sst xmlns="http://schemas.openxmlformats.org/spreadsheetml/2006/main" count="201" uniqueCount="148">
  <si>
    <t>Mehrab Rasoli</t>
  </si>
  <si>
    <t>Hossein Hashemi</t>
  </si>
  <si>
    <t>Zohre Hashemi</t>
  </si>
  <si>
    <t>Mehrab Teimori</t>
  </si>
  <si>
    <t>Setare Firozi</t>
  </si>
  <si>
    <t>Ahmad Ghorbani</t>
  </si>
  <si>
    <t>Abolfazl Rasoli</t>
  </si>
  <si>
    <t>Samane Ghahremani</t>
  </si>
  <si>
    <t>Navid Rasoli</t>
  </si>
  <si>
    <t>Ahmad Hashemi</t>
  </si>
  <si>
    <t>Mehrab Abasi</t>
  </si>
  <si>
    <t>Ahmad Abdi</t>
  </si>
  <si>
    <t>Zohre Abasi</t>
  </si>
  <si>
    <t>Negin Teimori</t>
  </si>
  <si>
    <t>Setare Moeini</t>
  </si>
  <si>
    <t>Setare Azizi</t>
  </si>
  <si>
    <t>Navid Moeini</t>
  </si>
  <si>
    <t>Ahmad Moeini</t>
  </si>
  <si>
    <t>Hossein Abdi</t>
  </si>
  <si>
    <t>Hossein Mosavi</t>
  </si>
  <si>
    <t>Negin Ghorbani</t>
  </si>
  <si>
    <t>Mohammad Rasoli</t>
  </si>
  <si>
    <t>Ali Abdi</t>
  </si>
  <si>
    <t>Negin Azizi</t>
  </si>
  <si>
    <t>Abolfazl Fathi</t>
  </si>
  <si>
    <t>Setare Kamali</t>
  </si>
  <si>
    <t>Mahsa Azizi</t>
  </si>
  <si>
    <t>Mahsa Najafi</t>
  </si>
  <si>
    <t>Abbas Kamali</t>
  </si>
  <si>
    <t>Mohammad Abdi</t>
  </si>
  <si>
    <t>Negin Firozi</t>
  </si>
  <si>
    <t>Setare Mosavi</t>
  </si>
  <si>
    <t>Leila Ghahremani</t>
  </si>
  <si>
    <t>Ali Ghahremani</t>
  </si>
  <si>
    <t>Ahmad Rasoli</t>
  </si>
  <si>
    <t>Abolfazl Abdi</t>
  </si>
  <si>
    <t>Setare Teimori</t>
  </si>
  <si>
    <t>Mahsa Kamali</t>
  </si>
  <si>
    <t>Negin Abasi</t>
  </si>
  <si>
    <t>Arman Teimori</t>
  </si>
  <si>
    <t>Abolfazl Ghahremani</t>
  </si>
  <si>
    <t>Mehrab Ghahremani</t>
  </si>
  <si>
    <t>Mehrab Moeini</t>
  </si>
  <si>
    <t>Ahmad Abasi</t>
  </si>
  <si>
    <t>Navid Najafi</t>
  </si>
  <si>
    <t>Mohammad Ghorbani</t>
  </si>
  <si>
    <t>Leila Najafi</t>
  </si>
  <si>
    <t>Zohre Fathi</t>
  </si>
  <si>
    <t>Negin Rasoli</t>
  </si>
  <si>
    <t>Abbas Ghorbani</t>
  </si>
  <si>
    <t>Mehrab Azizi</t>
  </si>
  <si>
    <t>Mehrab Abdi</t>
  </si>
  <si>
    <t>Navid Kamali</t>
  </si>
  <si>
    <t>Zohre Azizi</t>
  </si>
  <si>
    <t>Samane Teimori</t>
  </si>
  <si>
    <t>Abbas Firozi</t>
  </si>
  <si>
    <t>Leila Fathi</t>
  </si>
  <si>
    <t>Hossein Fathi</t>
  </si>
  <si>
    <t>Arman Rasoli</t>
  </si>
  <si>
    <t>Abolfazl Kamali</t>
  </si>
  <si>
    <t>Arman Kamali</t>
  </si>
  <si>
    <t>Mohammad Firozi</t>
  </si>
  <si>
    <t>Hossein Rasoli</t>
  </si>
  <si>
    <t>Samane Abasi</t>
  </si>
  <si>
    <t>Ali Abasi</t>
  </si>
  <si>
    <t>Samane Moeini</t>
  </si>
  <si>
    <t>Hossein Latifi</t>
  </si>
  <si>
    <t>Abolfazl Azizi</t>
  </si>
  <si>
    <t>Abbas Moeini</t>
  </si>
  <si>
    <t>Leila Latifi</t>
  </si>
  <si>
    <t>Abbas Hashemi</t>
  </si>
  <si>
    <t>Ahmad Najafi</t>
  </si>
  <si>
    <t>Negin Hashemi</t>
  </si>
  <si>
    <t>Mohammad Mosavi</t>
  </si>
  <si>
    <t>Arman Ghorbani</t>
  </si>
  <si>
    <t>Samane Mosavi</t>
  </si>
  <si>
    <t>Hossein Moeini</t>
  </si>
  <si>
    <t>Samane Fathi</t>
  </si>
  <si>
    <t>Abbas Latifi</t>
  </si>
  <si>
    <t>Navid Firozi</t>
  </si>
  <si>
    <t>Mehrab Latifi</t>
  </si>
  <si>
    <t>Setare Ghahremani</t>
  </si>
  <si>
    <t>Arman Firozi</t>
  </si>
  <si>
    <t>Negin Kamali</t>
  </si>
  <si>
    <t>Mohammad Teimori</t>
  </si>
  <si>
    <t>Ali Firozi</t>
  </si>
  <si>
    <t>Mehrab Mosavi</t>
  </si>
  <si>
    <t>Samane Azizi</t>
  </si>
  <si>
    <t>Mehrab Ghorbani</t>
  </si>
  <si>
    <t>Leila Abdi</t>
  </si>
  <si>
    <t>Zohre Mosavi</t>
  </si>
  <si>
    <t>Abolfazl Ghorbani</t>
  </si>
  <si>
    <t>Samane Najafi</t>
  </si>
  <si>
    <t>Abbas Abasi</t>
  </si>
  <si>
    <t>Abolfazl Hashemi</t>
  </si>
  <si>
    <t>Zohre Najafi</t>
  </si>
  <si>
    <t>Setare Fathi</t>
  </si>
  <si>
    <t>Navid Abasi</t>
  </si>
  <si>
    <t>Navid Teimori</t>
  </si>
  <si>
    <t>Leila Kamali</t>
  </si>
  <si>
    <t>Name</t>
  </si>
  <si>
    <t>Potential income</t>
  </si>
  <si>
    <t>Age</t>
  </si>
  <si>
    <t>Qualification</t>
  </si>
  <si>
    <t>Bank Debt</t>
  </si>
  <si>
    <t>Returned Check</t>
  </si>
  <si>
    <t>خوش حساب</t>
  </si>
  <si>
    <t>بد حساب</t>
  </si>
  <si>
    <t>احتمال</t>
  </si>
  <si>
    <t>تعداد</t>
  </si>
  <si>
    <t>Mean</t>
  </si>
  <si>
    <t>StDev</t>
  </si>
  <si>
    <t>NormDist Dist-Probability-Income</t>
  </si>
  <si>
    <t>NormDist-Probability-Age</t>
  </si>
  <si>
    <t xml:space="preserve"> Bank Debt</t>
  </si>
  <si>
    <t>Income</t>
  </si>
  <si>
    <t>49/61</t>
  </si>
  <si>
    <t>12/61</t>
  </si>
  <si>
    <t>45/61</t>
  </si>
  <si>
    <t>16/61</t>
  </si>
  <si>
    <t>5/39</t>
  </si>
  <si>
    <t>34/39</t>
  </si>
  <si>
    <t>7/39</t>
  </si>
  <si>
    <t>32/39</t>
  </si>
  <si>
    <t>P( X | class = 1)</t>
  </si>
  <si>
    <t>P(Debt)</t>
  </si>
  <si>
    <t>P(Check)</t>
  </si>
  <si>
    <t>P( X | Class = 0)</t>
  </si>
  <si>
    <t>class 0</t>
  </si>
  <si>
    <t>calss 0</t>
  </si>
  <si>
    <t>calss 1</t>
  </si>
  <si>
    <t>class 1</t>
  </si>
  <si>
    <t>P(class 1)</t>
  </si>
  <si>
    <t>P(class 0)</t>
  </si>
  <si>
    <t>Predict</t>
  </si>
  <si>
    <t>Resualt</t>
  </si>
  <si>
    <t>Actual</t>
  </si>
  <si>
    <t>predict</t>
  </si>
  <si>
    <t>poitive</t>
  </si>
  <si>
    <t>negative</t>
  </si>
  <si>
    <t>TP</t>
  </si>
  <si>
    <t>TN</t>
  </si>
  <si>
    <t>FP</t>
  </si>
  <si>
    <t>FN</t>
  </si>
  <si>
    <t>Accuracy</t>
  </si>
  <si>
    <t>Recall</t>
  </si>
  <si>
    <t>Specificity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</si>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</sst>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$-3000401]0"/>
    <numFmt numFmtId="166" formatCode="0.000"/>
    <numFmt numFmtId="167" formatCode="0.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10" xfId="0" applyBorder="1"/>
    <xf numFmtId="2" fontId="0" fillId="0" borderId="10" xfId="0" applyNumberFormat="1" applyBorder="1"/>
    <xf numFmtId="0" fontId="0" fillId="0" borderId="10" xfId="0" applyFont="1" applyBorder="1"/>
    <xf numFmtId="0" fontId="0" fillId="0" borderId="0" xfId="0" applyFont="1"/>
    <xf numFmtId="165" fontId="0" fillId="33" borderId="10" xfId="0" applyNumberFormat="1" applyFont="1" applyFill="1" applyBorder="1"/>
    <xf numFmtId="0" fontId="0" fillId="33" borderId="10" xfId="0" applyFont="1" applyFill="1" applyBorder="1" applyAlignment="1">
      <alignment horizontal="right" vertical="center"/>
    </xf>
    <xf numFmtId="0" fontId="0" fillId="33" borderId="10" xfId="0" applyFill="1" applyBorder="1"/>
    <xf numFmtId="0" fontId="0" fillId="33" borderId="10" xfId="0" applyFill="1" applyBorder="1" applyAlignment="1">
      <alignment horizontal="right" vertical="center"/>
    </xf>
    <xf numFmtId="0" fontId="0" fillId="0" borderId="0" xfId="0" applyFont="1" applyBorder="1"/>
    <xf numFmtId="0" fontId="0" fillId="33" borderId="11" xfId="0" applyFont="1" applyFill="1" applyBorder="1" applyAlignment="1">
      <alignment horizontal="right" vertical="center"/>
    </xf>
    <xf numFmtId="165" fontId="0" fillId="33" borderId="11" xfId="0" applyNumberFormat="1" applyFont="1" applyFill="1" applyBorder="1"/>
    <xf numFmtId="0" fontId="0" fillId="0" borderId="0" xfId="0" applyBorder="1"/>
    <xf numFmtId="0" fontId="0" fillId="0" borderId="12" xfId="0" applyFont="1" applyBorder="1"/>
    <xf numFmtId="2" fontId="0" fillId="0" borderId="0" xfId="0" applyNumberFormat="1" applyBorder="1"/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65" fontId="0" fillId="33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0" xfId="0" applyFill="1"/>
    <xf numFmtId="0" fontId="0" fillId="35" borderId="0" xfId="0" applyFill="1"/>
    <xf numFmtId="165" fontId="0" fillId="33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6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0" xfId="0" applyFill="1" applyBorder="1"/>
    <xf numFmtId="2" fontId="0" fillId="0" borderId="10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36" borderId="10" xfId="0" applyFill="1" applyBorder="1" applyAlignment="1">
      <alignment horizontal="center"/>
    </xf>
    <xf numFmtId="0" fontId="0" fillId="36" borderId="10" xfId="0" applyFill="1" applyBorder="1"/>
    <xf numFmtId="0" fontId="0" fillId="36" borderId="13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rightToLeft="1" workbookViewId="0"/>
  </sheetViews>
  <sheetFormatPr defaultRowHeight="14.25" x14ac:dyDescent="0.2"/>
  <cols>
    <col min="1" max="1" width="18.625" bestFit="1" customWidth="1"/>
    <col min="2" max="2" width="4" bestFit="1" customWidth="1"/>
    <col min="3" max="3" width="14.5" bestFit="1" customWidth="1"/>
    <col min="4" max="4" width="9.375" bestFit="1" customWidth="1"/>
    <col min="5" max="5" width="14.25" bestFit="1" customWidth="1"/>
    <col min="6" max="6" width="10.875" bestFit="1" customWidth="1"/>
  </cols>
  <sheetData>
    <row r="1" spans="1:6" x14ac:dyDescent="0.2">
      <c r="A1" s="1" t="s">
        <v>100</v>
      </c>
      <c r="B1" s="1" t="s">
        <v>102</v>
      </c>
      <c r="C1" s="1" t="s">
        <v>101</v>
      </c>
      <c r="D1" s="1" t="s">
        <v>104</v>
      </c>
      <c r="E1" s="1" t="s">
        <v>105</v>
      </c>
      <c r="F1" s="1" t="s">
        <v>103</v>
      </c>
    </row>
    <row r="2" spans="1:6" x14ac:dyDescent="0.2">
      <c r="A2" s="3" t="s">
        <v>0</v>
      </c>
      <c r="B2" s="1">
        <v>40</v>
      </c>
      <c r="C2" s="2">
        <v>2640000</v>
      </c>
      <c r="D2" s="1">
        <v>1</v>
      </c>
      <c r="E2" s="1">
        <v>1</v>
      </c>
      <c r="F2" s="1">
        <v>0</v>
      </c>
    </row>
    <row r="3" spans="1:6" x14ac:dyDescent="0.2">
      <c r="A3" s="3" t="s">
        <v>1</v>
      </c>
      <c r="B3" s="1">
        <v>45</v>
      </c>
      <c r="C3" s="2">
        <v>10300000</v>
      </c>
      <c r="D3" s="1">
        <v>0</v>
      </c>
      <c r="E3" s="1">
        <v>1</v>
      </c>
      <c r="F3" s="1">
        <v>0</v>
      </c>
    </row>
    <row r="4" spans="1:6" x14ac:dyDescent="0.2">
      <c r="A4" s="3" t="s">
        <v>2</v>
      </c>
      <c r="B4" s="1">
        <v>34</v>
      </c>
      <c r="C4" s="2">
        <v>3420000</v>
      </c>
      <c r="D4" s="1">
        <v>1</v>
      </c>
      <c r="E4" s="1">
        <v>0</v>
      </c>
      <c r="F4" s="1">
        <v>0</v>
      </c>
    </row>
    <row r="5" spans="1:6" x14ac:dyDescent="0.2">
      <c r="A5" s="3" t="s">
        <v>3</v>
      </c>
      <c r="B5" s="1">
        <v>32</v>
      </c>
      <c r="C5" s="2">
        <v>8070000</v>
      </c>
      <c r="D5" s="1">
        <v>0</v>
      </c>
      <c r="E5" s="1">
        <v>0</v>
      </c>
      <c r="F5" s="1">
        <v>1</v>
      </c>
    </row>
    <row r="6" spans="1:6" x14ac:dyDescent="0.2">
      <c r="A6" s="3" t="s">
        <v>4</v>
      </c>
      <c r="B6" s="1">
        <v>29</v>
      </c>
      <c r="C6" s="2">
        <v>3600000</v>
      </c>
      <c r="D6" s="1">
        <v>1</v>
      </c>
      <c r="E6" s="1">
        <v>1</v>
      </c>
      <c r="F6" s="1">
        <v>0</v>
      </c>
    </row>
    <row r="7" spans="1:6" x14ac:dyDescent="0.2">
      <c r="A7" s="3" t="s">
        <v>5</v>
      </c>
      <c r="B7" s="1">
        <v>59</v>
      </c>
      <c r="C7" s="2">
        <v>5260000</v>
      </c>
      <c r="D7" s="1">
        <v>1</v>
      </c>
      <c r="E7" s="1">
        <v>0</v>
      </c>
      <c r="F7" s="1">
        <v>0</v>
      </c>
    </row>
    <row r="8" spans="1:6" x14ac:dyDescent="0.2">
      <c r="A8" s="3" t="s">
        <v>6</v>
      </c>
      <c r="B8" s="1">
        <v>26</v>
      </c>
      <c r="C8" s="2">
        <v>5350000</v>
      </c>
      <c r="D8" s="1">
        <v>0</v>
      </c>
      <c r="E8" s="1">
        <v>1</v>
      </c>
      <c r="F8" s="1">
        <v>0</v>
      </c>
    </row>
    <row r="9" spans="1:6" x14ac:dyDescent="0.2">
      <c r="A9" s="3" t="s">
        <v>7</v>
      </c>
      <c r="B9" s="1">
        <v>19</v>
      </c>
      <c r="C9" s="2">
        <v>8400000</v>
      </c>
      <c r="D9" s="1">
        <v>0</v>
      </c>
      <c r="E9" s="1">
        <v>0</v>
      </c>
      <c r="F9" s="1">
        <v>1</v>
      </c>
    </row>
    <row r="10" spans="1:6" x14ac:dyDescent="0.2">
      <c r="A10" s="3" t="s">
        <v>8</v>
      </c>
      <c r="B10" s="1">
        <v>51</v>
      </c>
      <c r="C10" s="2">
        <v>5170000</v>
      </c>
      <c r="D10" s="1">
        <v>1</v>
      </c>
      <c r="E10" s="1">
        <v>1</v>
      </c>
      <c r="F10" s="1">
        <v>0</v>
      </c>
    </row>
    <row r="11" spans="1:6" x14ac:dyDescent="0.2">
      <c r="A11" s="3" t="s">
        <v>9</v>
      </c>
      <c r="B11" s="1">
        <v>20</v>
      </c>
      <c r="C11" s="2">
        <v>810000</v>
      </c>
      <c r="D11" s="1">
        <v>1</v>
      </c>
      <c r="E11" s="1">
        <v>1</v>
      </c>
      <c r="F11" s="1">
        <v>0</v>
      </c>
    </row>
    <row r="12" spans="1:6" x14ac:dyDescent="0.2">
      <c r="A12" s="3" t="s">
        <v>10</v>
      </c>
      <c r="B12" s="1">
        <v>46</v>
      </c>
      <c r="C12" s="2">
        <v>1130000</v>
      </c>
      <c r="D12" s="1">
        <v>1</v>
      </c>
      <c r="E12" s="1">
        <v>1</v>
      </c>
      <c r="F12" s="1">
        <v>0</v>
      </c>
    </row>
    <row r="13" spans="1:6" x14ac:dyDescent="0.2">
      <c r="A13" s="3" t="s">
        <v>11</v>
      </c>
      <c r="B13" s="1">
        <v>26</v>
      </c>
      <c r="C13" s="2">
        <v>1170000</v>
      </c>
      <c r="D13" s="1">
        <v>0</v>
      </c>
      <c r="E13" s="1">
        <v>1</v>
      </c>
      <c r="F13" s="1">
        <v>0</v>
      </c>
    </row>
    <row r="14" spans="1:6" x14ac:dyDescent="0.2">
      <c r="A14" s="3" t="s">
        <v>12</v>
      </c>
      <c r="B14" s="1">
        <v>60</v>
      </c>
      <c r="C14" s="2">
        <v>6910000</v>
      </c>
      <c r="D14" s="1">
        <v>0</v>
      </c>
      <c r="E14" s="1">
        <v>0</v>
      </c>
      <c r="F14" s="1">
        <v>0</v>
      </c>
    </row>
    <row r="15" spans="1:6" x14ac:dyDescent="0.2">
      <c r="A15" s="3" t="s">
        <v>13</v>
      </c>
      <c r="B15" s="1">
        <v>60</v>
      </c>
      <c r="C15" s="2">
        <v>1330000</v>
      </c>
      <c r="D15" s="1">
        <v>0</v>
      </c>
      <c r="E15" s="1">
        <v>1</v>
      </c>
      <c r="F15" s="1">
        <v>0</v>
      </c>
    </row>
    <row r="16" spans="1:6" x14ac:dyDescent="0.2">
      <c r="A16" s="3" t="s">
        <v>14</v>
      </c>
      <c r="B16" s="1">
        <v>23</v>
      </c>
      <c r="C16" s="2">
        <v>380000</v>
      </c>
      <c r="D16" s="1">
        <v>1</v>
      </c>
      <c r="E16" s="1">
        <v>1</v>
      </c>
      <c r="F16" s="1">
        <v>0</v>
      </c>
    </row>
    <row r="17" spans="1:6" x14ac:dyDescent="0.2">
      <c r="A17" s="3" t="s">
        <v>15</v>
      </c>
      <c r="B17" s="1">
        <v>53</v>
      </c>
      <c r="C17" s="2">
        <v>1120000</v>
      </c>
      <c r="D17" s="1">
        <v>1</v>
      </c>
      <c r="E17" s="1">
        <v>1</v>
      </c>
      <c r="F17" s="1">
        <v>0</v>
      </c>
    </row>
    <row r="18" spans="1:6" x14ac:dyDescent="0.2">
      <c r="A18" s="3" t="s">
        <v>16</v>
      </c>
      <c r="B18" s="1">
        <v>49</v>
      </c>
      <c r="C18" s="2">
        <v>1720000</v>
      </c>
      <c r="D18" s="1">
        <v>1</v>
      </c>
      <c r="E18" s="1">
        <v>1</v>
      </c>
      <c r="F18" s="1">
        <v>0</v>
      </c>
    </row>
    <row r="19" spans="1:6" x14ac:dyDescent="0.2">
      <c r="A19" s="3" t="s">
        <v>17</v>
      </c>
      <c r="B19" s="1">
        <v>26</v>
      </c>
      <c r="C19" s="2">
        <v>4530000</v>
      </c>
      <c r="D19" s="1">
        <v>1</v>
      </c>
      <c r="E19" s="1">
        <v>0</v>
      </c>
      <c r="F19" s="1">
        <v>0</v>
      </c>
    </row>
    <row r="20" spans="1:6" x14ac:dyDescent="0.2">
      <c r="A20" s="3" t="s">
        <v>18</v>
      </c>
      <c r="B20" s="1">
        <v>29</v>
      </c>
      <c r="C20" s="2">
        <v>8470000</v>
      </c>
      <c r="D20" s="1">
        <v>1</v>
      </c>
      <c r="E20" s="1">
        <v>0</v>
      </c>
      <c r="F20" s="1">
        <v>1</v>
      </c>
    </row>
    <row r="21" spans="1:6" x14ac:dyDescent="0.2">
      <c r="A21" s="3" t="s">
        <v>19</v>
      </c>
      <c r="B21" s="1">
        <v>54</v>
      </c>
      <c r="C21" s="2">
        <v>6950000</v>
      </c>
      <c r="D21" s="1">
        <v>0</v>
      </c>
      <c r="E21" s="1">
        <v>0</v>
      </c>
      <c r="F21" s="1">
        <v>0</v>
      </c>
    </row>
    <row r="22" spans="1:6" x14ac:dyDescent="0.2">
      <c r="A22" s="3" t="s">
        <v>20</v>
      </c>
      <c r="B22" s="1">
        <v>47</v>
      </c>
      <c r="C22" s="2">
        <v>650000</v>
      </c>
      <c r="D22" s="1">
        <v>0</v>
      </c>
      <c r="E22" s="1">
        <v>1</v>
      </c>
      <c r="F22" s="1">
        <v>0</v>
      </c>
    </row>
    <row r="23" spans="1:6" x14ac:dyDescent="0.2">
      <c r="A23" s="3" t="s">
        <v>21</v>
      </c>
      <c r="B23" s="1">
        <v>62</v>
      </c>
      <c r="C23" s="2">
        <v>5430000</v>
      </c>
      <c r="D23" s="1">
        <v>0</v>
      </c>
      <c r="E23" s="1">
        <v>0</v>
      </c>
      <c r="F23" s="1">
        <v>0</v>
      </c>
    </row>
    <row r="24" spans="1:6" x14ac:dyDescent="0.2">
      <c r="A24" s="3" t="s">
        <v>22</v>
      </c>
      <c r="B24" s="1">
        <v>46</v>
      </c>
      <c r="C24" s="2">
        <v>7120000</v>
      </c>
      <c r="D24" s="1">
        <v>1</v>
      </c>
      <c r="E24" s="1">
        <v>0</v>
      </c>
      <c r="F24" s="1">
        <v>1</v>
      </c>
    </row>
    <row r="25" spans="1:6" x14ac:dyDescent="0.2">
      <c r="A25" s="3" t="s">
        <v>23</v>
      </c>
      <c r="B25" s="1">
        <v>51</v>
      </c>
      <c r="C25" s="2">
        <v>5240000</v>
      </c>
      <c r="D25" s="1">
        <v>0</v>
      </c>
      <c r="E25" s="1">
        <v>0</v>
      </c>
      <c r="F25" s="1">
        <v>0</v>
      </c>
    </row>
    <row r="26" spans="1:6" x14ac:dyDescent="0.2">
      <c r="A26" s="3" t="s">
        <v>24</v>
      </c>
      <c r="B26" s="1">
        <v>42</v>
      </c>
      <c r="C26" s="2">
        <v>6920000</v>
      </c>
      <c r="D26" s="1">
        <v>0</v>
      </c>
      <c r="E26" s="1">
        <v>0</v>
      </c>
      <c r="F26" s="1">
        <v>1</v>
      </c>
    </row>
    <row r="27" spans="1:6" x14ac:dyDescent="0.2">
      <c r="A27" s="3" t="s">
        <v>25</v>
      </c>
      <c r="B27" s="1">
        <v>60</v>
      </c>
      <c r="C27" s="2">
        <v>1200000</v>
      </c>
      <c r="D27" s="1">
        <v>1</v>
      </c>
      <c r="E27" s="1">
        <v>1</v>
      </c>
      <c r="F27" s="1">
        <v>0</v>
      </c>
    </row>
    <row r="28" spans="1:6" x14ac:dyDescent="0.2">
      <c r="A28" s="3" t="s">
        <v>26</v>
      </c>
      <c r="B28" s="1">
        <v>18</v>
      </c>
      <c r="C28" s="2">
        <v>510000</v>
      </c>
      <c r="D28" s="1">
        <v>1</v>
      </c>
      <c r="E28" s="1">
        <v>1</v>
      </c>
      <c r="F28" s="1">
        <v>0</v>
      </c>
    </row>
    <row r="29" spans="1:6" x14ac:dyDescent="0.2">
      <c r="A29" s="3" t="s">
        <v>27</v>
      </c>
      <c r="B29" s="1">
        <v>61</v>
      </c>
      <c r="C29" s="2">
        <v>40000</v>
      </c>
      <c r="D29" s="1">
        <v>1</v>
      </c>
      <c r="E29" s="1">
        <v>1</v>
      </c>
      <c r="F29" s="1">
        <v>0</v>
      </c>
    </row>
    <row r="30" spans="1:6" x14ac:dyDescent="0.2">
      <c r="A30" s="3" t="s">
        <v>28</v>
      </c>
      <c r="B30" s="1">
        <v>26</v>
      </c>
      <c r="C30" s="2">
        <v>7400000</v>
      </c>
      <c r="D30" s="1">
        <v>1</v>
      </c>
      <c r="E30" s="1">
        <v>0</v>
      </c>
      <c r="F30" s="1">
        <v>1</v>
      </c>
    </row>
    <row r="31" spans="1:6" x14ac:dyDescent="0.2">
      <c r="A31" s="3" t="s">
        <v>29</v>
      </c>
      <c r="B31" s="1">
        <v>37</v>
      </c>
      <c r="C31" s="2">
        <v>8359999.9999999991</v>
      </c>
      <c r="D31" s="1">
        <v>0</v>
      </c>
      <c r="E31" s="1">
        <v>0</v>
      </c>
      <c r="F31" s="1">
        <v>1</v>
      </c>
    </row>
    <row r="32" spans="1:6" x14ac:dyDescent="0.2">
      <c r="A32" s="3" t="s">
        <v>30</v>
      </c>
      <c r="B32" s="1">
        <v>60</v>
      </c>
      <c r="C32" s="2">
        <v>8400000</v>
      </c>
      <c r="D32" s="1">
        <v>0</v>
      </c>
      <c r="E32" s="1">
        <v>0</v>
      </c>
      <c r="F32" s="1">
        <v>1</v>
      </c>
    </row>
    <row r="33" spans="1:6" x14ac:dyDescent="0.2">
      <c r="A33" s="3" t="s">
        <v>31</v>
      </c>
      <c r="B33" s="1">
        <v>45</v>
      </c>
      <c r="C33" s="2">
        <v>7010000</v>
      </c>
      <c r="D33" s="1">
        <v>0</v>
      </c>
      <c r="E33" s="1">
        <v>0</v>
      </c>
      <c r="F33" s="1">
        <v>1</v>
      </c>
    </row>
    <row r="34" spans="1:6" x14ac:dyDescent="0.2">
      <c r="A34" s="3" t="s">
        <v>32</v>
      </c>
      <c r="B34" s="1">
        <v>59</v>
      </c>
      <c r="C34" s="2">
        <v>5350000</v>
      </c>
      <c r="D34" s="1">
        <v>1</v>
      </c>
      <c r="E34" s="1">
        <v>0</v>
      </c>
      <c r="F34" s="1">
        <v>0</v>
      </c>
    </row>
    <row r="35" spans="1:6" x14ac:dyDescent="0.2">
      <c r="A35" s="3" t="s">
        <v>33</v>
      </c>
      <c r="B35" s="1">
        <v>42</v>
      </c>
      <c r="C35" s="2">
        <v>8600000</v>
      </c>
      <c r="D35" s="1">
        <v>0</v>
      </c>
      <c r="E35" s="1">
        <v>0</v>
      </c>
      <c r="F35" s="1">
        <v>1</v>
      </c>
    </row>
    <row r="36" spans="1:6" x14ac:dyDescent="0.2">
      <c r="A36" s="3" t="s">
        <v>34</v>
      </c>
      <c r="B36" s="1">
        <v>55</v>
      </c>
      <c r="C36" s="2">
        <v>7130000</v>
      </c>
      <c r="D36" s="1">
        <v>0</v>
      </c>
      <c r="E36" s="1">
        <v>0</v>
      </c>
      <c r="F36" s="1">
        <v>1</v>
      </c>
    </row>
    <row r="37" spans="1:6" x14ac:dyDescent="0.2">
      <c r="A37" s="3" t="s">
        <v>35</v>
      </c>
      <c r="B37" s="1">
        <v>46</v>
      </c>
      <c r="C37" s="2">
        <v>2020000</v>
      </c>
      <c r="D37" s="1">
        <v>1</v>
      </c>
      <c r="E37" s="1">
        <v>1</v>
      </c>
      <c r="F37" s="1">
        <v>0</v>
      </c>
    </row>
    <row r="38" spans="1:6" x14ac:dyDescent="0.2">
      <c r="A38" s="3" t="s">
        <v>36</v>
      </c>
      <c r="B38" s="1">
        <v>24</v>
      </c>
      <c r="C38" s="2">
        <v>6550000</v>
      </c>
      <c r="D38" s="1">
        <v>0</v>
      </c>
      <c r="E38" s="1">
        <v>1</v>
      </c>
      <c r="F38" s="1">
        <v>1</v>
      </c>
    </row>
    <row r="39" spans="1:6" x14ac:dyDescent="0.2">
      <c r="A39" s="3" t="s">
        <v>37</v>
      </c>
      <c r="B39" s="1">
        <v>38</v>
      </c>
      <c r="C39" s="2">
        <v>1660000</v>
      </c>
      <c r="D39" s="1">
        <v>1</v>
      </c>
      <c r="E39" s="1">
        <v>0</v>
      </c>
      <c r="F39" s="1">
        <v>0</v>
      </c>
    </row>
    <row r="40" spans="1:6" x14ac:dyDescent="0.2">
      <c r="A40" s="3" t="s">
        <v>38</v>
      </c>
      <c r="B40" s="1">
        <v>37</v>
      </c>
      <c r="C40" s="2">
        <v>1290000</v>
      </c>
      <c r="D40" s="1">
        <v>0</v>
      </c>
      <c r="E40" s="1">
        <v>1</v>
      </c>
      <c r="F40" s="1">
        <v>0</v>
      </c>
    </row>
    <row r="41" spans="1:6" x14ac:dyDescent="0.2">
      <c r="A41" s="3" t="s">
        <v>39</v>
      </c>
      <c r="B41" s="1">
        <v>50</v>
      </c>
      <c r="C41" s="2">
        <v>7340000</v>
      </c>
      <c r="D41" s="1">
        <v>1</v>
      </c>
      <c r="E41" s="1">
        <v>0</v>
      </c>
      <c r="F41" s="1">
        <v>1</v>
      </c>
    </row>
    <row r="42" spans="1:6" x14ac:dyDescent="0.2">
      <c r="A42" s="3" t="s">
        <v>40</v>
      </c>
      <c r="B42" s="1">
        <v>27</v>
      </c>
      <c r="C42" s="2">
        <v>3380000</v>
      </c>
      <c r="D42" s="1">
        <v>1</v>
      </c>
      <c r="E42" s="1">
        <v>1</v>
      </c>
      <c r="F42" s="1">
        <v>0</v>
      </c>
    </row>
    <row r="43" spans="1:6" x14ac:dyDescent="0.2">
      <c r="A43" s="3" t="s">
        <v>41</v>
      </c>
      <c r="B43" s="1">
        <v>24</v>
      </c>
      <c r="C43" s="2">
        <v>7550000</v>
      </c>
      <c r="D43" s="1">
        <v>0</v>
      </c>
      <c r="E43" s="1">
        <v>0</v>
      </c>
      <c r="F43" s="1">
        <v>1</v>
      </c>
    </row>
    <row r="44" spans="1:6" x14ac:dyDescent="0.2">
      <c r="A44" s="3" t="s">
        <v>42</v>
      </c>
      <c r="B44" s="1">
        <v>26</v>
      </c>
      <c r="C44" s="2">
        <v>2940000</v>
      </c>
      <c r="D44" s="1">
        <v>1</v>
      </c>
      <c r="E44" s="1">
        <v>1</v>
      </c>
      <c r="F44" s="1">
        <v>0</v>
      </c>
    </row>
    <row r="45" spans="1:6" x14ac:dyDescent="0.2">
      <c r="A45" s="3" t="s">
        <v>43</v>
      </c>
      <c r="B45" s="1">
        <v>25</v>
      </c>
      <c r="C45" s="2">
        <v>6440000</v>
      </c>
      <c r="D45" s="1">
        <v>0</v>
      </c>
      <c r="E45" s="1">
        <v>0</v>
      </c>
      <c r="F45" s="1">
        <v>1</v>
      </c>
    </row>
    <row r="46" spans="1:6" x14ac:dyDescent="0.2">
      <c r="A46" s="3" t="s">
        <v>44</v>
      </c>
      <c r="B46" s="1">
        <v>19</v>
      </c>
      <c r="C46" s="2">
        <v>5960000</v>
      </c>
      <c r="D46" s="1">
        <v>0</v>
      </c>
      <c r="E46" s="1">
        <v>0</v>
      </c>
      <c r="F46" s="1">
        <v>1</v>
      </c>
    </row>
    <row r="47" spans="1:6" x14ac:dyDescent="0.2">
      <c r="A47" s="3" t="s">
        <v>45</v>
      </c>
      <c r="B47" s="1">
        <v>56</v>
      </c>
      <c r="C47" s="2">
        <v>2560000</v>
      </c>
      <c r="D47" s="1">
        <v>0</v>
      </c>
      <c r="E47" s="1">
        <v>1</v>
      </c>
      <c r="F47" s="1">
        <v>0</v>
      </c>
    </row>
    <row r="48" spans="1:6" x14ac:dyDescent="0.2">
      <c r="A48" s="3" t="s">
        <v>46</v>
      </c>
      <c r="B48" s="1">
        <v>35</v>
      </c>
      <c r="C48" s="2">
        <v>7190000</v>
      </c>
      <c r="D48" s="1">
        <v>0</v>
      </c>
      <c r="E48" s="1">
        <v>0</v>
      </c>
      <c r="F48" s="1">
        <v>1</v>
      </c>
    </row>
    <row r="49" spans="1:6" x14ac:dyDescent="0.2">
      <c r="A49" s="3" t="s">
        <v>47</v>
      </c>
      <c r="B49" s="1">
        <v>37</v>
      </c>
      <c r="C49" s="2">
        <v>570000</v>
      </c>
      <c r="D49" s="1">
        <v>1</v>
      </c>
      <c r="E49" s="1">
        <v>1</v>
      </c>
      <c r="F49" s="1">
        <v>0</v>
      </c>
    </row>
    <row r="50" spans="1:6" x14ac:dyDescent="0.2">
      <c r="A50" s="3" t="s">
        <v>48</v>
      </c>
      <c r="B50" s="1">
        <v>38</v>
      </c>
      <c r="C50" s="2">
        <v>2560000</v>
      </c>
      <c r="D50" s="1">
        <v>1</v>
      </c>
      <c r="E50" s="1">
        <v>1</v>
      </c>
      <c r="F50" s="1">
        <v>0</v>
      </c>
    </row>
    <row r="51" spans="1:6" x14ac:dyDescent="0.2">
      <c r="A51" s="3" t="s">
        <v>49</v>
      </c>
      <c r="B51" s="1">
        <v>44</v>
      </c>
      <c r="C51" s="2">
        <v>2840000</v>
      </c>
      <c r="D51" s="1">
        <v>1</v>
      </c>
      <c r="E51" s="1">
        <v>1</v>
      </c>
      <c r="F51" s="1">
        <v>0</v>
      </c>
    </row>
    <row r="52" spans="1:6" x14ac:dyDescent="0.2">
      <c r="A52" s="3" t="s">
        <v>50</v>
      </c>
      <c r="B52" s="1">
        <v>40</v>
      </c>
      <c r="C52" s="2">
        <v>6970000</v>
      </c>
      <c r="D52" s="1">
        <v>0</v>
      </c>
      <c r="E52" s="1">
        <v>0</v>
      </c>
      <c r="F52" s="1">
        <v>1</v>
      </c>
    </row>
    <row r="53" spans="1:6" x14ac:dyDescent="0.2">
      <c r="A53" s="3" t="s">
        <v>51</v>
      </c>
      <c r="B53" s="1">
        <v>51</v>
      </c>
      <c r="C53" s="2">
        <v>2420000</v>
      </c>
      <c r="D53" s="1">
        <v>1</v>
      </c>
      <c r="E53" s="1">
        <v>1</v>
      </c>
      <c r="F53" s="1">
        <v>0</v>
      </c>
    </row>
    <row r="54" spans="1:6" x14ac:dyDescent="0.2">
      <c r="A54" s="3" t="s">
        <v>52</v>
      </c>
      <c r="B54" s="1">
        <v>22</v>
      </c>
      <c r="C54" s="2">
        <v>2560000</v>
      </c>
      <c r="D54" s="1">
        <v>1</v>
      </c>
      <c r="E54" s="1">
        <v>1</v>
      </c>
      <c r="F54" s="1">
        <v>0</v>
      </c>
    </row>
    <row r="55" spans="1:6" x14ac:dyDescent="0.2">
      <c r="A55" s="3" t="s">
        <v>53</v>
      </c>
      <c r="B55" s="1">
        <v>42</v>
      </c>
      <c r="C55" s="2">
        <v>3000000</v>
      </c>
      <c r="D55" s="1">
        <v>1</v>
      </c>
      <c r="E55" s="1">
        <v>1</v>
      </c>
      <c r="F55" s="1">
        <v>0</v>
      </c>
    </row>
    <row r="56" spans="1:6" x14ac:dyDescent="0.2">
      <c r="A56" s="3" t="s">
        <v>54</v>
      </c>
      <c r="B56" s="1">
        <v>22</v>
      </c>
      <c r="C56" s="2">
        <v>8220000.0000000009</v>
      </c>
      <c r="D56" s="1">
        <v>0</v>
      </c>
      <c r="E56" s="1">
        <v>0</v>
      </c>
      <c r="F56" s="1">
        <v>1</v>
      </c>
    </row>
    <row r="57" spans="1:6" x14ac:dyDescent="0.2">
      <c r="A57" s="3" t="s">
        <v>55</v>
      </c>
      <c r="B57" s="1">
        <v>49</v>
      </c>
      <c r="C57" s="2">
        <v>930000</v>
      </c>
      <c r="D57" s="1">
        <v>1</v>
      </c>
      <c r="E57" s="1">
        <v>1</v>
      </c>
      <c r="F57" s="1">
        <v>0</v>
      </c>
    </row>
    <row r="58" spans="1:6" x14ac:dyDescent="0.2">
      <c r="A58" s="3" t="s">
        <v>56</v>
      </c>
      <c r="B58" s="1">
        <v>51</v>
      </c>
      <c r="C58" s="2">
        <v>8230000</v>
      </c>
      <c r="D58" s="1">
        <v>0</v>
      </c>
      <c r="E58" s="1">
        <v>0</v>
      </c>
      <c r="F58" s="1">
        <v>1</v>
      </c>
    </row>
    <row r="59" spans="1:6" x14ac:dyDescent="0.2">
      <c r="A59" s="3" t="s">
        <v>57</v>
      </c>
      <c r="B59" s="1">
        <v>20</v>
      </c>
      <c r="C59" s="2">
        <v>910000</v>
      </c>
      <c r="D59" s="1">
        <v>1</v>
      </c>
      <c r="E59" s="1">
        <v>1</v>
      </c>
      <c r="F59" s="1">
        <v>0</v>
      </c>
    </row>
    <row r="60" spans="1:6" x14ac:dyDescent="0.2">
      <c r="A60" s="3" t="s">
        <v>58</v>
      </c>
      <c r="B60" s="1">
        <v>33</v>
      </c>
      <c r="C60" s="2">
        <v>4530000</v>
      </c>
      <c r="D60" s="1">
        <v>1</v>
      </c>
      <c r="E60" s="1">
        <v>1</v>
      </c>
      <c r="F60" s="1">
        <v>0</v>
      </c>
    </row>
    <row r="61" spans="1:6" x14ac:dyDescent="0.2">
      <c r="A61" s="3" t="s">
        <v>59</v>
      </c>
      <c r="B61" s="1">
        <v>53</v>
      </c>
      <c r="C61" s="2">
        <v>3560000</v>
      </c>
      <c r="D61" s="1">
        <v>1</v>
      </c>
      <c r="E61" s="1">
        <v>1</v>
      </c>
      <c r="F61" s="1">
        <v>0</v>
      </c>
    </row>
    <row r="62" spans="1:6" x14ac:dyDescent="0.2">
      <c r="A62" s="3" t="s">
        <v>60</v>
      </c>
      <c r="B62" s="1">
        <v>18</v>
      </c>
      <c r="C62" s="2">
        <v>1520000</v>
      </c>
      <c r="D62" s="1">
        <v>1</v>
      </c>
      <c r="E62" s="1">
        <v>1</v>
      </c>
      <c r="F62" s="1">
        <v>0</v>
      </c>
    </row>
    <row r="63" spans="1:6" x14ac:dyDescent="0.2">
      <c r="A63" s="3" t="s">
        <v>61</v>
      </c>
      <c r="B63" s="1">
        <v>46</v>
      </c>
      <c r="C63" s="2">
        <v>4600000</v>
      </c>
      <c r="D63" s="1">
        <v>0</v>
      </c>
      <c r="E63" s="1">
        <v>1</v>
      </c>
      <c r="F63" s="1">
        <v>0</v>
      </c>
    </row>
    <row r="64" spans="1:6" x14ac:dyDescent="0.2">
      <c r="A64" s="3" t="s">
        <v>62</v>
      </c>
      <c r="B64" s="1">
        <v>60</v>
      </c>
      <c r="C64" s="2">
        <v>6480000</v>
      </c>
      <c r="D64" s="1">
        <v>0</v>
      </c>
      <c r="E64" s="1">
        <v>0</v>
      </c>
      <c r="F64" s="1">
        <v>0</v>
      </c>
    </row>
    <row r="65" spans="1:6" x14ac:dyDescent="0.2">
      <c r="A65" s="3" t="s">
        <v>63</v>
      </c>
      <c r="B65" s="1">
        <v>24</v>
      </c>
      <c r="C65" s="2">
        <v>3070000</v>
      </c>
      <c r="D65" s="1">
        <v>1</v>
      </c>
      <c r="E65" s="1">
        <v>1</v>
      </c>
      <c r="F65" s="1">
        <v>0</v>
      </c>
    </row>
    <row r="66" spans="1:6" x14ac:dyDescent="0.2">
      <c r="A66" s="3" t="s">
        <v>64</v>
      </c>
      <c r="B66" s="1">
        <v>19</v>
      </c>
      <c r="C66" s="2">
        <v>3400000</v>
      </c>
      <c r="D66" s="1">
        <v>1</v>
      </c>
      <c r="E66" s="1">
        <v>1</v>
      </c>
      <c r="F66" s="1">
        <v>0</v>
      </c>
    </row>
    <row r="67" spans="1:6" x14ac:dyDescent="0.2">
      <c r="A67" s="3" t="s">
        <v>65</v>
      </c>
      <c r="B67" s="1">
        <v>27</v>
      </c>
      <c r="C67" s="2">
        <v>7430000</v>
      </c>
      <c r="D67" s="1">
        <v>0</v>
      </c>
      <c r="E67" s="1">
        <v>1</v>
      </c>
      <c r="F67" s="1">
        <v>1</v>
      </c>
    </row>
    <row r="68" spans="1:6" x14ac:dyDescent="0.2">
      <c r="A68" s="3" t="s">
        <v>66</v>
      </c>
      <c r="B68" s="1">
        <v>31</v>
      </c>
      <c r="C68" s="2">
        <v>4019999.9999999995</v>
      </c>
      <c r="D68" s="1">
        <v>1</v>
      </c>
      <c r="E68" s="1">
        <v>1</v>
      </c>
      <c r="F68" s="1">
        <v>0</v>
      </c>
    </row>
    <row r="69" spans="1:6" x14ac:dyDescent="0.2">
      <c r="A69" s="3" t="s">
        <v>67</v>
      </c>
      <c r="B69" s="1">
        <v>60</v>
      </c>
      <c r="C69" s="2">
        <v>6020000</v>
      </c>
      <c r="D69" s="1">
        <v>0</v>
      </c>
      <c r="E69" s="1">
        <v>0</v>
      </c>
      <c r="F69" s="1">
        <v>0</v>
      </c>
    </row>
    <row r="70" spans="1:6" x14ac:dyDescent="0.2">
      <c r="A70" s="3" t="s">
        <v>68</v>
      </c>
      <c r="B70" s="1">
        <v>24</v>
      </c>
      <c r="C70" s="2">
        <v>7010000</v>
      </c>
      <c r="D70" s="1">
        <v>0</v>
      </c>
      <c r="E70" s="1">
        <v>0</v>
      </c>
      <c r="F70" s="1">
        <v>1</v>
      </c>
    </row>
    <row r="71" spans="1:6" x14ac:dyDescent="0.2">
      <c r="A71" s="3" t="s">
        <v>69</v>
      </c>
      <c r="B71" s="1">
        <v>28</v>
      </c>
      <c r="C71" s="2">
        <v>6360000</v>
      </c>
      <c r="D71" s="1">
        <v>1</v>
      </c>
      <c r="E71" s="1">
        <v>0</v>
      </c>
      <c r="F71" s="1">
        <v>1</v>
      </c>
    </row>
    <row r="72" spans="1:6" x14ac:dyDescent="0.2">
      <c r="A72" s="3" t="s">
        <v>70</v>
      </c>
      <c r="B72" s="1">
        <v>43</v>
      </c>
      <c r="C72" s="2">
        <v>8920000</v>
      </c>
      <c r="D72" s="1">
        <v>0</v>
      </c>
      <c r="E72" s="1">
        <v>0</v>
      </c>
      <c r="F72" s="1">
        <v>1</v>
      </c>
    </row>
    <row r="73" spans="1:6" x14ac:dyDescent="0.2">
      <c r="A73" s="3" t="s">
        <v>71</v>
      </c>
      <c r="B73" s="1">
        <v>35</v>
      </c>
      <c r="C73" s="2">
        <v>3150000</v>
      </c>
      <c r="D73" s="1">
        <v>1</v>
      </c>
      <c r="E73" s="1">
        <v>1</v>
      </c>
      <c r="F73" s="1">
        <v>0</v>
      </c>
    </row>
    <row r="74" spans="1:6" x14ac:dyDescent="0.2">
      <c r="A74" s="3" t="s">
        <v>72</v>
      </c>
      <c r="B74" s="1">
        <v>19</v>
      </c>
      <c r="C74" s="2">
        <v>6070000</v>
      </c>
      <c r="D74" s="1">
        <v>1</v>
      </c>
      <c r="E74" s="1">
        <v>0</v>
      </c>
      <c r="F74" s="1">
        <v>1</v>
      </c>
    </row>
    <row r="75" spans="1:6" x14ac:dyDescent="0.2">
      <c r="A75" s="3" t="s">
        <v>73</v>
      </c>
      <c r="B75" s="1">
        <v>55</v>
      </c>
      <c r="C75" s="2">
        <v>14750000</v>
      </c>
      <c r="D75" s="1">
        <v>0</v>
      </c>
      <c r="E75" s="1">
        <v>0</v>
      </c>
      <c r="F75" s="1">
        <v>1</v>
      </c>
    </row>
    <row r="76" spans="1:6" x14ac:dyDescent="0.2">
      <c r="A76" s="3" t="s">
        <v>74</v>
      </c>
      <c r="B76" s="1">
        <v>30</v>
      </c>
      <c r="C76" s="2">
        <v>2550000</v>
      </c>
      <c r="D76" s="1">
        <v>1</v>
      </c>
      <c r="E76" s="1">
        <v>1</v>
      </c>
      <c r="F76" s="1">
        <v>0</v>
      </c>
    </row>
    <row r="77" spans="1:6" x14ac:dyDescent="0.2">
      <c r="A77" s="3" t="s">
        <v>75</v>
      </c>
      <c r="B77" s="1">
        <v>33</v>
      </c>
      <c r="C77" s="2">
        <v>6400000</v>
      </c>
      <c r="D77" s="1">
        <v>0</v>
      </c>
      <c r="E77" s="1">
        <v>0</v>
      </c>
      <c r="F77" s="1">
        <v>1</v>
      </c>
    </row>
    <row r="78" spans="1:6" x14ac:dyDescent="0.2">
      <c r="A78" s="3" t="s">
        <v>76</v>
      </c>
      <c r="B78" s="1">
        <v>29</v>
      </c>
      <c r="C78" s="2">
        <v>1320000</v>
      </c>
      <c r="D78" s="1">
        <v>1</v>
      </c>
      <c r="E78" s="1">
        <v>1</v>
      </c>
      <c r="F78" s="1">
        <v>0</v>
      </c>
    </row>
    <row r="79" spans="1:6" x14ac:dyDescent="0.2">
      <c r="A79" s="3" t="s">
        <v>77</v>
      </c>
      <c r="B79" s="1">
        <v>46</v>
      </c>
      <c r="C79" s="2">
        <v>1830000</v>
      </c>
      <c r="D79" s="1">
        <v>1</v>
      </c>
      <c r="E79" s="1">
        <v>1</v>
      </c>
      <c r="F79" s="1">
        <v>0</v>
      </c>
    </row>
    <row r="80" spans="1:6" x14ac:dyDescent="0.2">
      <c r="A80" s="3" t="s">
        <v>78</v>
      </c>
      <c r="B80" s="1">
        <v>25</v>
      </c>
      <c r="C80" s="2">
        <v>6960000</v>
      </c>
      <c r="D80" s="1">
        <v>0</v>
      </c>
      <c r="E80" s="1">
        <v>0</v>
      </c>
      <c r="F80" s="1">
        <v>1</v>
      </c>
    </row>
    <row r="81" spans="1:6" x14ac:dyDescent="0.2">
      <c r="A81" s="3" t="s">
        <v>79</v>
      </c>
      <c r="B81" s="1">
        <v>30</v>
      </c>
      <c r="C81" s="2">
        <v>8540000</v>
      </c>
      <c r="D81" s="1">
        <v>0</v>
      </c>
      <c r="E81" s="1">
        <v>0</v>
      </c>
      <c r="F81" s="1">
        <v>1</v>
      </c>
    </row>
    <row r="82" spans="1:6" x14ac:dyDescent="0.2">
      <c r="A82" s="3" t="s">
        <v>80</v>
      </c>
      <c r="B82" s="1">
        <v>62</v>
      </c>
      <c r="C82" s="2">
        <v>4170000</v>
      </c>
      <c r="D82" s="1">
        <v>1</v>
      </c>
      <c r="E82" s="1">
        <v>1</v>
      </c>
      <c r="F82" s="1">
        <v>0</v>
      </c>
    </row>
    <row r="83" spans="1:6" x14ac:dyDescent="0.2">
      <c r="A83" s="3" t="s">
        <v>81</v>
      </c>
      <c r="B83" s="1">
        <v>38</v>
      </c>
      <c r="C83" s="2">
        <v>5940000</v>
      </c>
      <c r="D83" s="1">
        <v>0</v>
      </c>
      <c r="E83" s="1">
        <v>1</v>
      </c>
      <c r="F83" s="1">
        <v>0</v>
      </c>
    </row>
    <row r="84" spans="1:6" x14ac:dyDescent="0.2">
      <c r="A84" s="3" t="s">
        <v>82</v>
      </c>
      <c r="B84" s="1">
        <v>36</v>
      </c>
      <c r="C84" s="2">
        <v>1310000</v>
      </c>
      <c r="D84" s="1">
        <v>1</v>
      </c>
      <c r="E84" s="1">
        <v>1</v>
      </c>
      <c r="F84" s="1">
        <v>0</v>
      </c>
    </row>
    <row r="85" spans="1:6" x14ac:dyDescent="0.2">
      <c r="A85" s="3" t="s">
        <v>83</v>
      </c>
      <c r="B85" s="1">
        <v>57</v>
      </c>
      <c r="C85" s="2">
        <v>8310000.0000000009</v>
      </c>
      <c r="D85" s="1">
        <v>0</v>
      </c>
      <c r="E85" s="1">
        <v>1</v>
      </c>
      <c r="F85" s="1">
        <v>1</v>
      </c>
    </row>
    <row r="86" spans="1:6" x14ac:dyDescent="0.2">
      <c r="A86" s="3" t="s">
        <v>84</v>
      </c>
      <c r="B86" s="1">
        <v>46</v>
      </c>
      <c r="C86" s="2">
        <v>8279999.9999999991</v>
      </c>
      <c r="D86" s="1">
        <v>0</v>
      </c>
      <c r="E86" s="1">
        <v>0</v>
      </c>
      <c r="F86" s="1">
        <v>1</v>
      </c>
    </row>
    <row r="87" spans="1:6" x14ac:dyDescent="0.2">
      <c r="A87" s="3" t="s">
        <v>85</v>
      </c>
      <c r="B87" s="1">
        <v>25</v>
      </c>
      <c r="C87" s="2">
        <v>2500000</v>
      </c>
      <c r="D87" s="1">
        <v>1</v>
      </c>
      <c r="E87" s="1">
        <v>1</v>
      </c>
      <c r="F87" s="1">
        <v>0</v>
      </c>
    </row>
    <row r="88" spans="1:6" x14ac:dyDescent="0.2">
      <c r="A88" s="3" t="s">
        <v>86</v>
      </c>
      <c r="B88" s="1">
        <v>23</v>
      </c>
      <c r="C88" s="2">
        <v>8140000.0000000009</v>
      </c>
      <c r="D88" s="1">
        <v>0</v>
      </c>
      <c r="E88" s="1">
        <v>1</v>
      </c>
      <c r="F88" s="1">
        <v>1</v>
      </c>
    </row>
    <row r="89" spans="1:6" x14ac:dyDescent="0.2">
      <c r="A89" s="3" t="s">
        <v>87</v>
      </c>
      <c r="B89" s="1">
        <v>27</v>
      </c>
      <c r="C89" s="2">
        <v>8830000</v>
      </c>
      <c r="D89" s="1">
        <v>0</v>
      </c>
      <c r="E89" s="1">
        <v>0</v>
      </c>
      <c r="F89" s="1">
        <v>1</v>
      </c>
    </row>
    <row r="90" spans="1:6" x14ac:dyDescent="0.2">
      <c r="A90" s="3" t="s">
        <v>88</v>
      </c>
      <c r="B90" s="1">
        <v>27</v>
      </c>
      <c r="C90" s="2">
        <v>3730000</v>
      </c>
      <c r="D90" s="1">
        <v>1</v>
      </c>
      <c r="E90" s="1">
        <v>1</v>
      </c>
      <c r="F90" s="1">
        <v>0</v>
      </c>
    </row>
    <row r="91" spans="1:6" x14ac:dyDescent="0.2">
      <c r="A91" s="3" t="s">
        <v>89</v>
      </c>
      <c r="B91" s="1">
        <v>25</v>
      </c>
      <c r="C91" s="2">
        <v>14000000</v>
      </c>
      <c r="D91" s="1">
        <v>1</v>
      </c>
      <c r="E91" s="1">
        <v>1</v>
      </c>
      <c r="F91" s="1">
        <v>0</v>
      </c>
    </row>
    <row r="92" spans="1:6" x14ac:dyDescent="0.2">
      <c r="A92" s="3" t="s">
        <v>90</v>
      </c>
      <c r="B92" s="1">
        <v>55</v>
      </c>
      <c r="C92" s="2">
        <v>7190000</v>
      </c>
      <c r="D92" s="1">
        <v>0</v>
      </c>
      <c r="E92" s="1">
        <v>1</v>
      </c>
      <c r="F92" s="1">
        <v>1</v>
      </c>
    </row>
    <row r="93" spans="1:6" x14ac:dyDescent="0.2">
      <c r="A93" s="3" t="s">
        <v>91</v>
      </c>
      <c r="B93" s="1">
        <v>52</v>
      </c>
      <c r="C93" s="2">
        <v>8359999.9999999991</v>
      </c>
      <c r="D93" s="1">
        <v>0</v>
      </c>
      <c r="E93" s="1">
        <v>0</v>
      </c>
      <c r="F93" s="1">
        <v>1</v>
      </c>
    </row>
    <row r="94" spans="1:6" x14ac:dyDescent="0.2">
      <c r="A94" s="3" t="s">
        <v>92</v>
      </c>
      <c r="B94" s="1">
        <v>32</v>
      </c>
      <c r="C94" s="2">
        <v>5650000</v>
      </c>
      <c r="D94" s="1">
        <v>0</v>
      </c>
      <c r="E94" s="1">
        <v>0</v>
      </c>
      <c r="F94" s="1">
        <v>0</v>
      </c>
    </row>
    <row r="95" spans="1:6" x14ac:dyDescent="0.2">
      <c r="A95" s="3" t="s">
        <v>93</v>
      </c>
      <c r="B95" s="1">
        <v>29</v>
      </c>
      <c r="C95" s="2">
        <v>3850000</v>
      </c>
      <c r="D95" s="1">
        <v>1</v>
      </c>
      <c r="E95" s="1">
        <v>1</v>
      </c>
      <c r="F95" s="1">
        <v>0</v>
      </c>
    </row>
    <row r="96" spans="1:6" x14ac:dyDescent="0.2">
      <c r="A96" s="3" t="s">
        <v>94</v>
      </c>
      <c r="B96" s="1">
        <v>51</v>
      </c>
      <c r="C96" s="2">
        <v>11520000</v>
      </c>
      <c r="D96" s="1">
        <v>1</v>
      </c>
      <c r="E96" s="1">
        <v>1</v>
      </c>
      <c r="F96" s="1">
        <v>0</v>
      </c>
    </row>
    <row r="97" spans="1:6" x14ac:dyDescent="0.2">
      <c r="A97" s="3" t="s">
        <v>95</v>
      </c>
      <c r="B97" s="1">
        <v>48</v>
      </c>
      <c r="C97" s="2">
        <v>8080000</v>
      </c>
      <c r="D97" s="1">
        <v>1</v>
      </c>
      <c r="E97" s="1">
        <v>0</v>
      </c>
      <c r="F97" s="1">
        <v>1</v>
      </c>
    </row>
    <row r="98" spans="1:6" x14ac:dyDescent="0.2">
      <c r="A98" s="3" t="s">
        <v>96</v>
      </c>
      <c r="B98" s="1">
        <v>26</v>
      </c>
      <c r="C98" s="2">
        <v>7810000</v>
      </c>
      <c r="D98" s="1">
        <v>0</v>
      </c>
      <c r="E98" s="1">
        <v>0</v>
      </c>
      <c r="F98" s="1">
        <v>1</v>
      </c>
    </row>
    <row r="99" spans="1:6" x14ac:dyDescent="0.2">
      <c r="A99" s="3" t="s">
        <v>97</v>
      </c>
      <c r="B99" s="1">
        <v>18</v>
      </c>
      <c r="C99" s="2">
        <v>12500000</v>
      </c>
      <c r="D99" s="1">
        <v>1</v>
      </c>
      <c r="E99" s="1">
        <v>1</v>
      </c>
      <c r="F99" s="1">
        <v>0</v>
      </c>
    </row>
    <row r="100" spans="1:6" x14ac:dyDescent="0.2">
      <c r="A100" s="3" t="s">
        <v>98</v>
      </c>
      <c r="B100" s="1">
        <v>52</v>
      </c>
      <c r="C100" s="2">
        <v>7740000</v>
      </c>
      <c r="D100" s="1">
        <v>0</v>
      </c>
      <c r="E100" s="1">
        <v>0</v>
      </c>
      <c r="F100" s="1">
        <v>1</v>
      </c>
    </row>
    <row r="101" spans="1:6" x14ac:dyDescent="0.2">
      <c r="A101" s="3" t="s">
        <v>99</v>
      </c>
      <c r="B101" s="1">
        <v>47</v>
      </c>
      <c r="C101" s="2">
        <v>6470000</v>
      </c>
      <c r="D101" s="1">
        <v>0</v>
      </c>
      <c r="E101" s="1">
        <v>0</v>
      </c>
      <c r="F101" s="1">
        <v>1</v>
      </c>
    </row>
  </sheetData>
  <autoFilter ref="A1:F1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rightToLeft="1" tabSelected="1" topLeftCell="C1" workbookViewId="0">
      <selection activeCell="O2" sqref="O2"/>
    </sheetView>
  </sheetViews>
  <sheetFormatPr defaultRowHeight="14.25" x14ac:dyDescent="0.2"/>
  <cols>
    <col min="1" max="1" width="4" bestFit="1" customWidth="1"/>
    <col min="2" max="2" width="14.5" bestFit="1" customWidth="1"/>
    <col min="3" max="3" width="9.375" bestFit="1" customWidth="1"/>
    <col min="4" max="4" width="14.25" bestFit="1" customWidth="1"/>
    <col min="5" max="5" width="10.875" bestFit="1" customWidth="1"/>
    <col min="6" max="6" width="19" customWidth="1"/>
    <col min="7" max="7" width="13.875" customWidth="1"/>
    <col min="8" max="8" width="11.75" customWidth="1"/>
  </cols>
  <sheetData>
    <row r="1" spans="1:17" x14ac:dyDescent="0.2">
      <c r="A1" s="1" t="s">
        <v>102</v>
      </c>
      <c r="B1" s="1" t="s">
        <v>101</v>
      </c>
      <c r="C1" s="1" t="s">
        <v>104</v>
      </c>
      <c r="D1" s="1" t="s">
        <v>105</v>
      </c>
      <c r="E1" s="1" t="s">
        <v>103</v>
      </c>
      <c r="F1" s="1" t="s">
        <v>132</v>
      </c>
      <c r="G1" s="1" t="s">
        <v>133</v>
      </c>
      <c r="H1" s="1" t="s">
        <v>134</v>
      </c>
      <c r="I1" s="1" t="s">
        <v>135</v>
      </c>
    </row>
    <row r="2" spans="1:17" x14ac:dyDescent="0.2">
      <c r="A2" s="1">
        <v>40</v>
      </c>
      <c r="B2" s="2">
        <v>2640000</v>
      </c>
      <c r="C2" s="1">
        <v>1</v>
      </c>
      <c r="D2" s="1">
        <v>1</v>
      </c>
      <c r="E2" s="1">
        <v>0</v>
      </c>
      <c r="F2" s="1">
        <v>2.2353617902586696E-9</v>
      </c>
      <c r="G2">
        <v>1.2297653519448015E-9</v>
      </c>
      <c r="H2">
        <f>IF(G2&gt;F2,0,1)</f>
        <v>1</v>
      </c>
      <c r="I2" s="30" t="str">
        <f>IF(H2=E2,"True", "False")</f>
        <v>False</v>
      </c>
    </row>
    <row r="3" spans="1:17" x14ac:dyDescent="0.2">
      <c r="A3" s="1">
        <v>45</v>
      </c>
      <c r="B3" s="2">
        <v>10300000</v>
      </c>
      <c r="C3" s="1">
        <v>0</v>
      </c>
      <c r="D3" s="1">
        <v>1</v>
      </c>
      <c r="E3" s="1">
        <v>0</v>
      </c>
      <c r="F3" s="1">
        <v>8.2038484860661675E-10</v>
      </c>
      <c r="G3">
        <v>3.0685052965656754E-11</v>
      </c>
      <c r="H3">
        <f t="shared" ref="H3:H66" si="0">IF(G3&gt;F3,0,1)</f>
        <v>1</v>
      </c>
      <c r="I3" s="30" t="str">
        <f t="shared" ref="I3:I66" si="1">IF(H3=E3,"True", "False")</f>
        <v>False</v>
      </c>
    </row>
    <row r="4" spans="1:17" x14ac:dyDescent="0.2">
      <c r="A4" s="1">
        <v>34</v>
      </c>
      <c r="B4" s="2">
        <v>3420000</v>
      </c>
      <c r="C4" s="1">
        <v>1</v>
      </c>
      <c r="D4" s="1">
        <v>0</v>
      </c>
      <c r="E4" s="1">
        <v>0</v>
      </c>
      <c r="F4" s="1">
        <v>3.9041265762865864E-10</v>
      </c>
      <c r="G4">
        <v>4.2567829865027817E-10</v>
      </c>
      <c r="H4">
        <f t="shared" si="0"/>
        <v>0</v>
      </c>
      <c r="I4" s="31" t="str">
        <f t="shared" si="1"/>
        <v>True</v>
      </c>
    </row>
    <row r="5" spans="1:17" x14ac:dyDescent="0.2">
      <c r="A5" s="1">
        <v>32</v>
      </c>
      <c r="B5" s="2">
        <v>8070000</v>
      </c>
      <c r="C5" s="1">
        <v>0</v>
      </c>
      <c r="D5" s="1">
        <v>0</v>
      </c>
      <c r="E5" s="1">
        <v>1</v>
      </c>
      <c r="F5" s="1">
        <v>3.8050480811633883E-10</v>
      </c>
      <c r="G5">
        <v>9.735943758845521E-10</v>
      </c>
      <c r="H5">
        <f t="shared" si="0"/>
        <v>0</v>
      </c>
      <c r="I5" s="30" t="str">
        <f t="shared" si="1"/>
        <v>False</v>
      </c>
    </row>
    <row r="6" spans="1:17" x14ac:dyDescent="0.2">
      <c r="A6" s="1">
        <v>29</v>
      </c>
      <c r="B6" s="2">
        <v>3600000</v>
      </c>
      <c r="C6" s="1">
        <v>1</v>
      </c>
      <c r="D6" s="1">
        <v>1</v>
      </c>
      <c r="E6" s="1">
        <v>0</v>
      </c>
      <c r="F6" s="1">
        <v>1.9283718669703314E-9</v>
      </c>
      <c r="G6">
        <v>1.5137655227642336E-10</v>
      </c>
      <c r="H6">
        <f t="shared" si="0"/>
        <v>1</v>
      </c>
      <c r="I6" s="30" t="str">
        <f t="shared" si="1"/>
        <v>False</v>
      </c>
    </row>
    <row r="7" spans="1:17" x14ac:dyDescent="0.2">
      <c r="A7" s="1">
        <v>59</v>
      </c>
      <c r="B7" s="2">
        <v>5260000</v>
      </c>
      <c r="C7" s="1">
        <v>1</v>
      </c>
      <c r="D7" s="1">
        <v>0</v>
      </c>
      <c r="E7" s="1">
        <v>0</v>
      </c>
      <c r="F7" s="1">
        <v>3.6313461397173457E-10</v>
      </c>
      <c r="G7">
        <v>2.4065173238377012E-10</v>
      </c>
      <c r="H7">
        <f t="shared" si="0"/>
        <v>1</v>
      </c>
      <c r="I7" s="30" t="str">
        <f t="shared" si="1"/>
        <v>False</v>
      </c>
      <c r="N7" s="41" t="s">
        <v>109</v>
      </c>
      <c r="O7" s="41" t="s">
        <v>108</v>
      </c>
    </row>
    <row r="8" spans="1:17" x14ac:dyDescent="0.2">
      <c r="A8" s="1">
        <v>26</v>
      </c>
      <c r="B8" s="2">
        <v>5350000</v>
      </c>
      <c r="C8" s="1">
        <v>0</v>
      </c>
      <c r="D8" s="1">
        <v>1</v>
      </c>
      <c r="E8" s="1">
        <v>0</v>
      </c>
      <c r="F8" s="1">
        <v>2.2500845469419786E-9</v>
      </c>
      <c r="G8">
        <v>8.1285313469198322E-10</v>
      </c>
      <c r="H8">
        <f t="shared" si="0"/>
        <v>1</v>
      </c>
      <c r="I8" s="30" t="str">
        <f t="shared" si="1"/>
        <v>False</v>
      </c>
      <c r="N8" s="29">
        <f>COUNTIF(E2:E101,0)</f>
        <v>61</v>
      </c>
      <c r="O8" s="29">
        <f>COUNTIF(E2:E101,0)/COUNT(E2:E101)</f>
        <v>0.61</v>
      </c>
      <c r="P8" s="43">
        <v>0</v>
      </c>
      <c r="Q8" s="42" t="s">
        <v>106</v>
      </c>
    </row>
    <row r="9" spans="1:17" x14ac:dyDescent="0.2">
      <c r="A9" s="1">
        <v>19</v>
      </c>
      <c r="B9" s="2">
        <v>8400000</v>
      </c>
      <c r="C9" s="1">
        <v>0</v>
      </c>
      <c r="D9" s="1">
        <v>0</v>
      </c>
      <c r="E9" s="1">
        <v>1</v>
      </c>
      <c r="F9" s="1">
        <v>4.2601636294507474E-10</v>
      </c>
      <c r="G9">
        <v>3.0246834666104093E-10</v>
      </c>
      <c r="H9">
        <f t="shared" si="0"/>
        <v>1</v>
      </c>
      <c r="I9" s="31" t="str">
        <f t="shared" si="1"/>
        <v>True</v>
      </c>
      <c r="N9" s="29">
        <f>COUNTIF(E2:E101,1)</f>
        <v>39</v>
      </c>
      <c r="O9" s="29">
        <f>COUNTIF(E2:E101,1)/COUNT(E2:E101)</f>
        <v>0.39</v>
      </c>
      <c r="P9" s="43">
        <v>1</v>
      </c>
      <c r="Q9" s="42" t="s">
        <v>107</v>
      </c>
    </row>
    <row r="10" spans="1:17" x14ac:dyDescent="0.2">
      <c r="A10" s="1">
        <v>51</v>
      </c>
      <c r="B10" s="2">
        <v>5170000</v>
      </c>
      <c r="C10" s="1">
        <v>1</v>
      </c>
      <c r="D10" s="1">
        <v>1</v>
      </c>
      <c r="E10" s="1">
        <v>0</v>
      </c>
      <c r="F10" s="1">
        <v>1.7671889130848887E-9</v>
      </c>
      <c r="G10">
        <v>8.1272508430036502E-10</v>
      </c>
      <c r="H10">
        <f t="shared" si="0"/>
        <v>1</v>
      </c>
      <c r="I10" s="30" t="str">
        <f t="shared" si="1"/>
        <v>False</v>
      </c>
    </row>
    <row r="11" spans="1:17" x14ac:dyDescent="0.2">
      <c r="A11" s="1">
        <v>20</v>
      </c>
      <c r="B11" s="2">
        <v>810000</v>
      </c>
      <c r="C11" s="1">
        <v>1</v>
      </c>
      <c r="D11" s="1">
        <v>1</v>
      </c>
      <c r="E11" s="1">
        <v>0</v>
      </c>
      <c r="F11" s="1">
        <v>1.9010941636548293E-9</v>
      </c>
      <c r="G11">
        <v>2.0093182520826163E-10</v>
      </c>
      <c r="H11">
        <f t="shared" si="0"/>
        <v>1</v>
      </c>
      <c r="I11" s="30" t="str">
        <f t="shared" si="1"/>
        <v>False</v>
      </c>
    </row>
    <row r="12" spans="1:17" x14ac:dyDescent="0.2">
      <c r="A12" s="1">
        <v>46</v>
      </c>
      <c r="B12" s="2">
        <v>1130000</v>
      </c>
      <c r="C12" s="1">
        <v>1</v>
      </c>
      <c r="D12" s="1">
        <v>1</v>
      </c>
      <c r="E12" s="1">
        <v>0</v>
      </c>
      <c r="F12" s="1">
        <v>8.1774419683415781E-10</v>
      </c>
      <c r="G12">
        <v>3.0043004835037261E-11</v>
      </c>
      <c r="H12">
        <f t="shared" si="0"/>
        <v>1</v>
      </c>
      <c r="I12" s="30" t="str">
        <f t="shared" si="1"/>
        <v>False</v>
      </c>
      <c r="N12" s="34" t="s">
        <v>136</v>
      </c>
      <c r="O12" s="34"/>
    </row>
    <row r="13" spans="1:17" x14ac:dyDescent="0.2">
      <c r="A13" s="1">
        <v>26</v>
      </c>
      <c r="B13" s="2">
        <v>1170000</v>
      </c>
      <c r="C13" s="1">
        <v>0</v>
      </c>
      <c r="D13" s="1">
        <v>1</v>
      </c>
      <c r="E13" s="1">
        <v>0</v>
      </c>
      <c r="F13" s="1">
        <v>1.5180999801513686E-10</v>
      </c>
      <c r="G13">
        <v>1.172929466937069E-10</v>
      </c>
      <c r="H13">
        <f t="shared" si="0"/>
        <v>1</v>
      </c>
      <c r="I13" s="30" t="str">
        <f t="shared" si="1"/>
        <v>False</v>
      </c>
      <c r="M13" s="18"/>
      <c r="N13" s="35" t="s">
        <v>139</v>
      </c>
      <c r="O13" s="35" t="s">
        <v>138</v>
      </c>
      <c r="P13" s="33"/>
    </row>
    <row r="14" spans="1:17" x14ac:dyDescent="0.2">
      <c r="A14" s="1">
        <v>60</v>
      </c>
      <c r="B14" s="2">
        <v>6910000</v>
      </c>
      <c r="C14" s="1">
        <v>0</v>
      </c>
      <c r="D14" s="1">
        <v>0</v>
      </c>
      <c r="E14" s="1">
        <v>0</v>
      </c>
      <c r="F14" s="1">
        <v>3.0589793053635185E-10</v>
      </c>
      <c r="G14">
        <v>3.4275569245619609E-10</v>
      </c>
      <c r="H14">
        <f t="shared" si="0"/>
        <v>0</v>
      </c>
      <c r="I14" s="31" t="str">
        <f t="shared" si="1"/>
        <v>True</v>
      </c>
      <c r="M14" s="18"/>
      <c r="N14" s="36" t="s">
        <v>142</v>
      </c>
      <c r="O14" s="36" t="s">
        <v>140</v>
      </c>
      <c r="P14" s="35" t="s">
        <v>138</v>
      </c>
      <c r="Q14" s="34" t="s">
        <v>137</v>
      </c>
    </row>
    <row r="15" spans="1:17" x14ac:dyDescent="0.2">
      <c r="A15" s="1">
        <v>60</v>
      </c>
      <c r="B15" s="2">
        <v>1330000</v>
      </c>
      <c r="C15" s="1">
        <v>0</v>
      </c>
      <c r="D15" s="1">
        <v>1</v>
      </c>
      <c r="E15" s="1">
        <v>0</v>
      </c>
      <c r="F15" s="1">
        <v>1.4609589476757432E-9</v>
      </c>
      <c r="G15">
        <v>5.6902211937568223E-10</v>
      </c>
      <c r="H15">
        <f t="shared" si="0"/>
        <v>1</v>
      </c>
      <c r="I15" s="30" t="str">
        <f t="shared" si="1"/>
        <v>False</v>
      </c>
      <c r="M15" s="18"/>
      <c r="N15" s="36" t="s">
        <v>141</v>
      </c>
      <c r="O15" s="36" t="s">
        <v>143</v>
      </c>
      <c r="P15" s="29" t="s">
        <v>139</v>
      </c>
      <c r="Q15" s="34"/>
    </row>
    <row r="16" spans="1:17" x14ac:dyDescent="0.2">
      <c r="A16" s="1">
        <v>23</v>
      </c>
      <c r="B16" s="2">
        <v>380000</v>
      </c>
      <c r="C16" s="1">
        <v>1</v>
      </c>
      <c r="D16" s="1">
        <v>1</v>
      </c>
      <c r="E16" s="1">
        <v>0</v>
      </c>
      <c r="F16" s="1">
        <v>1.0408672945731328E-9</v>
      </c>
      <c r="G16">
        <v>8.4003973540554968E-10</v>
      </c>
      <c r="H16">
        <f t="shared" si="0"/>
        <v>1</v>
      </c>
      <c r="I16" s="30" t="str">
        <f t="shared" si="1"/>
        <v>False</v>
      </c>
      <c r="M16" s="18"/>
    </row>
    <row r="17" spans="1:17" x14ac:dyDescent="0.2">
      <c r="A17" s="1">
        <v>53</v>
      </c>
      <c r="B17" s="2">
        <v>1120000</v>
      </c>
      <c r="C17" s="1">
        <v>1</v>
      </c>
      <c r="D17" s="1">
        <v>1</v>
      </c>
      <c r="E17" s="1">
        <v>0</v>
      </c>
      <c r="F17" s="1">
        <v>4.1212144292788764E-10</v>
      </c>
      <c r="G17">
        <v>2.7348387982617723E-10</v>
      </c>
      <c r="H17">
        <f t="shared" si="0"/>
        <v>1</v>
      </c>
      <c r="I17" s="30" t="str">
        <f t="shared" si="1"/>
        <v>False</v>
      </c>
    </row>
    <row r="18" spans="1:17" x14ac:dyDescent="0.2">
      <c r="A18" s="1">
        <v>49</v>
      </c>
      <c r="B18" s="2">
        <v>1720000</v>
      </c>
      <c r="C18" s="1">
        <v>1</v>
      </c>
      <c r="D18" s="1">
        <v>1</v>
      </c>
      <c r="E18" s="1">
        <v>0</v>
      </c>
      <c r="F18" s="1">
        <v>2.2664919342613146E-9</v>
      </c>
      <c r="G18">
        <v>5.0441755896019011E-11</v>
      </c>
      <c r="H18">
        <f t="shared" si="0"/>
        <v>1</v>
      </c>
      <c r="I18" s="30" t="str">
        <f t="shared" si="1"/>
        <v>False</v>
      </c>
      <c r="N18" s="34" t="s">
        <v>136</v>
      </c>
      <c r="O18" s="34"/>
    </row>
    <row r="19" spans="1:17" x14ac:dyDescent="0.2">
      <c r="A19" s="1">
        <v>26</v>
      </c>
      <c r="B19" s="2">
        <v>4530000</v>
      </c>
      <c r="C19" s="1">
        <v>1</v>
      </c>
      <c r="D19" s="1">
        <v>0</v>
      </c>
      <c r="E19" s="1">
        <v>0</v>
      </c>
      <c r="F19" s="1">
        <v>2.0693697877426257E-9</v>
      </c>
      <c r="G19">
        <v>2.3880823394227187E-10</v>
      </c>
      <c r="H19">
        <f t="shared" si="0"/>
        <v>1</v>
      </c>
      <c r="I19" s="30" t="str">
        <f t="shared" si="1"/>
        <v>False</v>
      </c>
      <c r="N19" s="35" t="s">
        <v>139</v>
      </c>
      <c r="O19" s="35" t="s">
        <v>138</v>
      </c>
      <c r="P19" s="33"/>
    </row>
    <row r="20" spans="1:17" x14ac:dyDescent="0.2">
      <c r="A20" s="1">
        <v>29</v>
      </c>
      <c r="B20" s="2">
        <v>8470000</v>
      </c>
      <c r="C20" s="1">
        <v>1</v>
      </c>
      <c r="D20" s="1">
        <v>0</v>
      </c>
      <c r="E20" s="1">
        <v>1</v>
      </c>
      <c r="F20" s="1">
        <v>1.1720272599467189E-9</v>
      </c>
      <c r="G20">
        <v>3.7721311473840941E-11</v>
      </c>
      <c r="H20">
        <f t="shared" si="0"/>
        <v>1</v>
      </c>
      <c r="I20" s="31" t="str">
        <f t="shared" si="1"/>
        <v>True</v>
      </c>
      <c r="N20" s="37">
        <v>13</v>
      </c>
      <c r="O20" s="37">
        <v>26</v>
      </c>
      <c r="P20" s="35" t="s">
        <v>138</v>
      </c>
      <c r="Q20" s="34" t="s">
        <v>137</v>
      </c>
    </row>
    <row r="21" spans="1:17" x14ac:dyDescent="0.2">
      <c r="A21" s="1">
        <v>54</v>
      </c>
      <c r="B21" s="2">
        <v>6950000</v>
      </c>
      <c r="C21" s="1">
        <v>0</v>
      </c>
      <c r="D21" s="1">
        <v>0</v>
      </c>
      <c r="E21" s="1">
        <v>0</v>
      </c>
      <c r="F21" s="1">
        <v>1.2616462247833173E-9</v>
      </c>
      <c r="G21">
        <v>1.0142166172848382E-10</v>
      </c>
      <c r="H21">
        <f t="shared" si="0"/>
        <v>1</v>
      </c>
      <c r="I21" s="30" t="str">
        <f t="shared" si="1"/>
        <v>False</v>
      </c>
      <c r="N21" s="37">
        <v>19</v>
      </c>
      <c r="O21" s="37">
        <v>42</v>
      </c>
      <c r="P21" s="29" t="s">
        <v>139</v>
      </c>
      <c r="Q21" s="34"/>
    </row>
    <row r="22" spans="1:17" x14ac:dyDescent="0.2">
      <c r="A22" s="1">
        <v>47</v>
      </c>
      <c r="B22" s="2">
        <v>650000</v>
      </c>
      <c r="C22" s="1">
        <v>0</v>
      </c>
      <c r="D22" s="1">
        <v>1</v>
      </c>
      <c r="E22" s="1">
        <v>0</v>
      </c>
      <c r="F22" s="1">
        <v>2.6171486307257904E-10</v>
      </c>
      <c r="G22">
        <v>3.1811061547155685E-10</v>
      </c>
      <c r="H22">
        <f t="shared" si="0"/>
        <v>0</v>
      </c>
      <c r="I22" s="31" t="str">
        <f t="shared" si="1"/>
        <v>True</v>
      </c>
    </row>
    <row r="23" spans="1:17" x14ac:dyDescent="0.2">
      <c r="A23" s="1">
        <v>62</v>
      </c>
      <c r="B23" s="2">
        <v>5430000</v>
      </c>
      <c r="C23" s="1">
        <v>0</v>
      </c>
      <c r="D23" s="1">
        <v>0</v>
      </c>
      <c r="E23" s="1">
        <v>0</v>
      </c>
      <c r="F23" s="1">
        <v>1.2888997588712597E-9</v>
      </c>
      <c r="G23">
        <v>2.2022536443871975E-10</v>
      </c>
      <c r="H23">
        <f t="shared" si="0"/>
        <v>1</v>
      </c>
      <c r="I23" s="30" t="str">
        <f t="shared" si="1"/>
        <v>False</v>
      </c>
    </row>
    <row r="24" spans="1:17" x14ac:dyDescent="0.2">
      <c r="A24" s="1">
        <v>46</v>
      </c>
      <c r="B24" s="2">
        <v>7120000</v>
      </c>
      <c r="C24" s="1">
        <v>1</v>
      </c>
      <c r="D24" s="1">
        <v>0</v>
      </c>
      <c r="E24" s="1">
        <v>1</v>
      </c>
      <c r="F24" s="1">
        <v>2.6193179755272551E-10</v>
      </c>
      <c r="G24">
        <v>1.8913110052129952E-10</v>
      </c>
      <c r="H24">
        <f t="shared" si="0"/>
        <v>1</v>
      </c>
      <c r="I24" s="31" t="str">
        <f t="shared" si="1"/>
        <v>True</v>
      </c>
      <c r="O24" s="39">
        <f>($O$20+$N$21)/SUM($N$20:$O$21)</f>
        <v>0.45</v>
      </c>
      <c r="P24" s="7" t="s">
        <v>144</v>
      </c>
    </row>
    <row r="25" spans="1:17" x14ac:dyDescent="0.2">
      <c r="A25" s="1">
        <v>51</v>
      </c>
      <c r="B25" s="2">
        <v>5240000</v>
      </c>
      <c r="C25" s="1">
        <v>0</v>
      </c>
      <c r="D25" s="1">
        <v>0</v>
      </c>
      <c r="E25" s="1">
        <v>0</v>
      </c>
      <c r="F25" s="1">
        <v>1.5601415268457901E-9</v>
      </c>
      <c r="G25">
        <v>1.4868649575593684E-10</v>
      </c>
      <c r="H25">
        <f t="shared" si="0"/>
        <v>1</v>
      </c>
      <c r="I25" s="30" t="str">
        <f t="shared" si="1"/>
        <v>False</v>
      </c>
      <c r="O25" s="39">
        <f>$O$20/($O$20+$N$20)</f>
        <v>0.66666666666666663</v>
      </c>
      <c r="P25" s="7" t="s">
        <v>147</v>
      </c>
    </row>
    <row r="26" spans="1:17" x14ac:dyDescent="0.2">
      <c r="A26" s="1">
        <v>42</v>
      </c>
      <c r="B26" s="2">
        <v>6920000</v>
      </c>
      <c r="C26" s="1">
        <v>0</v>
      </c>
      <c r="D26" s="1">
        <v>0</v>
      </c>
      <c r="E26" s="1">
        <v>1</v>
      </c>
      <c r="F26" s="1">
        <v>9.916095207321774E-11</v>
      </c>
      <c r="G26">
        <v>1.0088279960355519E-9</v>
      </c>
      <c r="H26">
        <f t="shared" si="0"/>
        <v>0</v>
      </c>
      <c r="I26" s="30" t="str">
        <f t="shared" si="1"/>
        <v>False</v>
      </c>
      <c r="O26" s="40">
        <f>($O$20)/($O$20+$O$21)</f>
        <v>0.38235294117647056</v>
      </c>
      <c r="P26" s="7" t="s">
        <v>145</v>
      </c>
    </row>
    <row r="27" spans="1:17" x14ac:dyDescent="0.2">
      <c r="A27" s="1">
        <v>60</v>
      </c>
      <c r="B27" s="2">
        <v>1200000</v>
      </c>
      <c r="C27" s="1">
        <v>1</v>
      </c>
      <c r="D27" s="1">
        <v>1</v>
      </c>
      <c r="E27" s="1">
        <v>0</v>
      </c>
      <c r="F27" s="1">
        <v>4.0853301568069345E-15</v>
      </c>
      <c r="G27">
        <v>3.6597150099195281E-10</v>
      </c>
      <c r="H27">
        <f t="shared" si="0"/>
        <v>0</v>
      </c>
      <c r="I27" s="31" t="str">
        <f t="shared" si="1"/>
        <v>True</v>
      </c>
      <c r="O27" s="40">
        <f>$N$21/($N$21+$N$20)</f>
        <v>0.59375</v>
      </c>
      <c r="P27" s="38" t="s">
        <v>146</v>
      </c>
    </row>
    <row r="28" spans="1:17" x14ac:dyDescent="0.2">
      <c r="A28" s="1">
        <v>18</v>
      </c>
      <c r="B28" s="2">
        <v>510000</v>
      </c>
      <c r="C28" s="1">
        <v>1</v>
      </c>
      <c r="D28" s="1">
        <v>1</v>
      </c>
      <c r="E28" s="1">
        <v>0</v>
      </c>
      <c r="F28" s="1">
        <v>1.5018004552994667E-9</v>
      </c>
      <c r="G28">
        <v>3.2939255895862652E-10</v>
      </c>
      <c r="H28">
        <f t="shared" si="0"/>
        <v>1</v>
      </c>
      <c r="I28" s="30" t="str">
        <f t="shared" si="1"/>
        <v>False</v>
      </c>
    </row>
    <row r="29" spans="1:17" x14ac:dyDescent="0.2">
      <c r="A29" s="1">
        <v>61</v>
      </c>
      <c r="B29" s="2">
        <v>40000</v>
      </c>
      <c r="C29" s="1">
        <v>1</v>
      </c>
      <c r="D29" s="1">
        <v>1</v>
      </c>
      <c r="E29" s="1">
        <v>0</v>
      </c>
      <c r="F29" s="1">
        <v>1.3659458651742201E-9</v>
      </c>
      <c r="G29">
        <v>8.6084017382927148E-10</v>
      </c>
      <c r="H29">
        <f t="shared" si="0"/>
        <v>1</v>
      </c>
      <c r="I29" s="30" t="str">
        <f t="shared" si="1"/>
        <v>False</v>
      </c>
    </row>
    <row r="30" spans="1:17" x14ac:dyDescent="0.2">
      <c r="A30" s="1">
        <v>26</v>
      </c>
      <c r="B30" s="2">
        <v>7400000</v>
      </c>
      <c r="C30" s="1">
        <v>1</v>
      </c>
      <c r="D30" s="1">
        <v>0</v>
      </c>
      <c r="E30" s="1">
        <v>1</v>
      </c>
      <c r="F30" s="1">
        <v>1.819550015768484E-9</v>
      </c>
      <c r="G30">
        <v>7.854180967421056E-10</v>
      </c>
      <c r="H30">
        <f t="shared" si="0"/>
        <v>1</v>
      </c>
      <c r="I30" s="31" t="str">
        <f t="shared" si="1"/>
        <v>True</v>
      </c>
    </row>
    <row r="31" spans="1:17" x14ac:dyDescent="0.2">
      <c r="A31" s="1">
        <v>37</v>
      </c>
      <c r="B31" s="2">
        <v>8359999.9999999991</v>
      </c>
      <c r="C31" s="1">
        <v>0</v>
      </c>
      <c r="D31" s="1">
        <v>0</v>
      </c>
      <c r="E31" s="1">
        <v>1</v>
      </c>
      <c r="F31" s="1">
        <v>9.6219388727717973E-11</v>
      </c>
      <c r="G31">
        <v>2.1830419423460813E-10</v>
      </c>
      <c r="H31">
        <f t="shared" si="0"/>
        <v>0</v>
      </c>
      <c r="I31" s="30" t="str">
        <f t="shared" si="1"/>
        <v>False</v>
      </c>
    </row>
    <row r="32" spans="1:17" x14ac:dyDescent="0.2">
      <c r="A32" s="1">
        <v>60</v>
      </c>
      <c r="B32" s="2">
        <v>8400000</v>
      </c>
      <c r="C32" s="1">
        <v>0</v>
      </c>
      <c r="D32" s="1">
        <v>0</v>
      </c>
      <c r="E32" s="1">
        <v>1</v>
      </c>
      <c r="F32" s="1">
        <v>1.7835549197746585E-9</v>
      </c>
      <c r="G32">
        <v>7.3613776492922857E-10</v>
      </c>
      <c r="H32">
        <f t="shared" si="0"/>
        <v>1</v>
      </c>
      <c r="I32" s="31" t="str">
        <f t="shared" si="1"/>
        <v>True</v>
      </c>
    </row>
    <row r="33" spans="1:9" x14ac:dyDescent="0.2">
      <c r="A33" s="1">
        <v>45</v>
      </c>
      <c r="B33" s="2">
        <v>7010000</v>
      </c>
      <c r="C33" s="1">
        <v>0</v>
      </c>
      <c r="D33" s="1">
        <v>0</v>
      </c>
      <c r="E33" s="1">
        <v>1</v>
      </c>
      <c r="F33" s="1">
        <v>1.9181643567459883E-10</v>
      </c>
      <c r="G33">
        <v>1.2097152820560609E-9</v>
      </c>
      <c r="H33">
        <f t="shared" si="0"/>
        <v>0</v>
      </c>
      <c r="I33" s="30" t="str">
        <f t="shared" si="1"/>
        <v>False</v>
      </c>
    </row>
    <row r="34" spans="1:9" x14ac:dyDescent="0.2">
      <c r="A34" s="1">
        <v>59</v>
      </c>
      <c r="B34" s="2">
        <v>5350000</v>
      </c>
      <c r="C34" s="1">
        <v>1</v>
      </c>
      <c r="D34" s="1">
        <v>0</v>
      </c>
      <c r="E34" s="1">
        <v>0</v>
      </c>
      <c r="F34" s="1">
        <v>1.3566042842552436E-9</v>
      </c>
      <c r="G34">
        <v>1.1968294142065992E-9</v>
      </c>
      <c r="H34">
        <f t="shared" si="0"/>
        <v>1</v>
      </c>
      <c r="I34" s="30" t="str">
        <f t="shared" si="1"/>
        <v>False</v>
      </c>
    </row>
    <row r="35" spans="1:9" x14ac:dyDescent="0.2">
      <c r="A35" s="1">
        <v>42</v>
      </c>
      <c r="B35" s="2">
        <v>8600000</v>
      </c>
      <c r="C35" s="1">
        <v>0</v>
      </c>
      <c r="D35" s="1">
        <v>0</v>
      </c>
      <c r="E35" s="1">
        <v>1</v>
      </c>
      <c r="F35" s="1">
        <v>1.2238324856340172E-10</v>
      </c>
      <c r="G35">
        <v>8.5941697437825702E-10</v>
      </c>
      <c r="H35">
        <f t="shared" si="0"/>
        <v>0</v>
      </c>
      <c r="I35" s="30" t="str">
        <f t="shared" si="1"/>
        <v>False</v>
      </c>
    </row>
    <row r="36" spans="1:9" x14ac:dyDescent="0.2">
      <c r="A36" s="1">
        <v>55</v>
      </c>
      <c r="B36" s="2">
        <v>7130000</v>
      </c>
      <c r="C36" s="1">
        <v>0</v>
      </c>
      <c r="D36" s="1">
        <v>0</v>
      </c>
      <c r="E36" s="1">
        <v>1</v>
      </c>
      <c r="F36" s="1">
        <v>1.1118815493562456E-9</v>
      </c>
      <c r="G36">
        <v>5.476235751188392E-10</v>
      </c>
      <c r="H36">
        <f t="shared" si="0"/>
        <v>1</v>
      </c>
      <c r="I36" s="31" t="str">
        <f t="shared" si="1"/>
        <v>True</v>
      </c>
    </row>
    <row r="37" spans="1:9" x14ac:dyDescent="0.2">
      <c r="A37" s="1">
        <v>46</v>
      </c>
      <c r="B37" s="2">
        <v>2020000</v>
      </c>
      <c r="C37" s="1">
        <v>1</v>
      </c>
      <c r="D37" s="1">
        <v>1</v>
      </c>
      <c r="E37" s="1">
        <v>0</v>
      </c>
      <c r="F37" s="1">
        <v>3.5971996738589119E-10</v>
      </c>
      <c r="G37">
        <v>1.2552576191908362E-9</v>
      </c>
      <c r="H37">
        <f t="shared" si="0"/>
        <v>0</v>
      </c>
      <c r="I37" s="31" t="str">
        <f t="shared" si="1"/>
        <v>True</v>
      </c>
    </row>
    <row r="38" spans="1:9" x14ac:dyDescent="0.2">
      <c r="A38" s="1">
        <v>24</v>
      </c>
      <c r="B38" s="2">
        <v>6550000</v>
      </c>
      <c r="C38" s="1">
        <v>0</v>
      </c>
      <c r="D38" s="1">
        <v>1</v>
      </c>
      <c r="E38" s="1">
        <v>1</v>
      </c>
      <c r="F38" s="1">
        <v>1.7078097843235086E-9</v>
      </c>
      <c r="G38">
        <v>6.7734165343767543E-10</v>
      </c>
      <c r="H38">
        <f t="shared" si="0"/>
        <v>1</v>
      </c>
      <c r="I38" s="31" t="str">
        <f t="shared" si="1"/>
        <v>True</v>
      </c>
    </row>
    <row r="39" spans="1:9" x14ac:dyDescent="0.2">
      <c r="A39" s="1">
        <v>38</v>
      </c>
      <c r="B39" s="2">
        <v>1660000</v>
      </c>
      <c r="C39" s="1">
        <v>1</v>
      </c>
      <c r="D39" s="1">
        <v>0</v>
      </c>
      <c r="E39" s="1">
        <v>0</v>
      </c>
      <c r="F39" s="1">
        <v>1.2231234691918381E-9</v>
      </c>
      <c r="G39">
        <v>3.125416648216866E-10</v>
      </c>
      <c r="H39">
        <f t="shared" si="0"/>
        <v>1</v>
      </c>
      <c r="I39" s="30" t="str">
        <f t="shared" si="1"/>
        <v>False</v>
      </c>
    </row>
    <row r="40" spans="1:9" x14ac:dyDescent="0.2">
      <c r="A40" s="1">
        <v>37</v>
      </c>
      <c r="B40" s="2">
        <v>1290000</v>
      </c>
      <c r="C40" s="1">
        <v>0</v>
      </c>
      <c r="D40" s="1">
        <v>1</v>
      </c>
      <c r="E40" s="1">
        <v>0</v>
      </c>
      <c r="F40" s="1">
        <v>1.2036659881895431E-9</v>
      </c>
      <c r="G40">
        <v>1.1076691561490817E-9</v>
      </c>
      <c r="H40">
        <f t="shared" si="0"/>
        <v>1</v>
      </c>
      <c r="I40" s="30" t="str">
        <f t="shared" si="1"/>
        <v>False</v>
      </c>
    </row>
    <row r="41" spans="1:9" x14ac:dyDescent="0.2">
      <c r="A41" s="1">
        <v>50</v>
      </c>
      <c r="B41" s="2">
        <v>7340000</v>
      </c>
      <c r="C41" s="1">
        <v>1</v>
      </c>
      <c r="D41" s="1">
        <v>0</v>
      </c>
      <c r="E41" s="1">
        <v>1</v>
      </c>
      <c r="G41">
        <v>8.2491322526259644E-10</v>
      </c>
      <c r="H41">
        <f t="shared" si="0"/>
        <v>0</v>
      </c>
      <c r="I41" s="30" t="str">
        <f t="shared" si="1"/>
        <v>False</v>
      </c>
    </row>
    <row r="42" spans="1:9" x14ac:dyDescent="0.2">
      <c r="A42" s="1">
        <v>27</v>
      </c>
      <c r="B42" s="2">
        <v>3380000</v>
      </c>
      <c r="C42" s="1">
        <v>1</v>
      </c>
      <c r="D42" s="1">
        <v>1</v>
      </c>
      <c r="E42" s="1">
        <v>0</v>
      </c>
      <c r="G42">
        <v>3.0096204575374556E-10</v>
      </c>
      <c r="H42">
        <f t="shared" si="0"/>
        <v>0</v>
      </c>
      <c r="I42" s="31" t="str">
        <f t="shared" si="1"/>
        <v>True</v>
      </c>
    </row>
    <row r="43" spans="1:9" x14ac:dyDescent="0.2">
      <c r="A43" s="1">
        <v>24</v>
      </c>
      <c r="B43" s="2">
        <v>7550000</v>
      </c>
      <c r="C43" s="1">
        <v>0</v>
      </c>
      <c r="D43" s="1">
        <v>0</v>
      </c>
      <c r="E43" s="1">
        <v>1</v>
      </c>
      <c r="G43">
        <v>3.9485530396629285E-10</v>
      </c>
      <c r="H43">
        <f t="shared" si="0"/>
        <v>0</v>
      </c>
      <c r="I43" s="30" t="str">
        <f t="shared" si="1"/>
        <v>False</v>
      </c>
    </row>
    <row r="44" spans="1:9" x14ac:dyDescent="0.2">
      <c r="A44" s="1">
        <v>26</v>
      </c>
      <c r="B44" s="2">
        <v>2940000</v>
      </c>
      <c r="C44" s="1">
        <v>1</v>
      </c>
      <c r="D44" s="1">
        <v>1</v>
      </c>
      <c r="E44" s="1">
        <v>0</v>
      </c>
      <c r="G44">
        <v>3.5132938934412865E-11</v>
      </c>
      <c r="H44">
        <f t="shared" si="0"/>
        <v>0</v>
      </c>
      <c r="I44" s="31" t="str">
        <f t="shared" si="1"/>
        <v>True</v>
      </c>
    </row>
    <row r="45" spans="1:9" x14ac:dyDescent="0.2">
      <c r="A45" s="1">
        <v>25</v>
      </c>
      <c r="B45" s="2">
        <v>6440000</v>
      </c>
      <c r="C45" s="1">
        <v>0</v>
      </c>
      <c r="D45" s="1">
        <v>0</v>
      </c>
      <c r="E45" s="1">
        <v>1</v>
      </c>
      <c r="G45">
        <v>6.8224286096908545E-10</v>
      </c>
      <c r="H45">
        <f t="shared" si="0"/>
        <v>0</v>
      </c>
      <c r="I45" s="30" t="str">
        <f t="shared" si="1"/>
        <v>False</v>
      </c>
    </row>
    <row r="46" spans="1:9" x14ac:dyDescent="0.2">
      <c r="A46" s="1">
        <v>19</v>
      </c>
      <c r="B46" s="2">
        <v>5960000</v>
      </c>
      <c r="C46" s="1">
        <v>0</v>
      </c>
      <c r="D46" s="1">
        <v>0</v>
      </c>
      <c r="E46" s="1">
        <v>1</v>
      </c>
      <c r="G46">
        <v>4.3480791680269956E-10</v>
      </c>
      <c r="H46">
        <f t="shared" si="0"/>
        <v>0</v>
      </c>
      <c r="I46" s="30" t="str">
        <f t="shared" si="1"/>
        <v>False</v>
      </c>
    </row>
    <row r="47" spans="1:9" x14ac:dyDescent="0.2">
      <c r="A47" s="1">
        <v>56</v>
      </c>
      <c r="B47" s="2">
        <v>2560000</v>
      </c>
      <c r="C47" s="1">
        <v>0</v>
      </c>
      <c r="D47" s="1">
        <v>1</v>
      </c>
      <c r="E47" s="1">
        <v>0</v>
      </c>
      <c r="G47">
        <v>1.0650846935810194E-9</v>
      </c>
      <c r="H47">
        <f t="shared" si="0"/>
        <v>0</v>
      </c>
      <c r="I47" s="31" t="str">
        <f t="shared" si="1"/>
        <v>True</v>
      </c>
    </row>
    <row r="48" spans="1:9" x14ac:dyDescent="0.2">
      <c r="A48" s="1">
        <v>35</v>
      </c>
      <c r="B48" s="2">
        <v>7190000</v>
      </c>
      <c r="C48" s="1">
        <v>0</v>
      </c>
      <c r="D48" s="1">
        <v>0</v>
      </c>
      <c r="E48" s="1">
        <v>1</v>
      </c>
      <c r="G48">
        <v>4.054067597798195E-11</v>
      </c>
      <c r="H48">
        <f t="shared" si="0"/>
        <v>0</v>
      </c>
      <c r="I48" s="30" t="str">
        <f t="shared" si="1"/>
        <v>False</v>
      </c>
    </row>
    <row r="49" spans="1:9" x14ac:dyDescent="0.2">
      <c r="A49" s="1">
        <v>37</v>
      </c>
      <c r="B49" s="2">
        <v>570000</v>
      </c>
      <c r="C49" s="1">
        <v>1</v>
      </c>
      <c r="D49" s="1">
        <v>1</v>
      </c>
      <c r="E49" s="1">
        <v>0</v>
      </c>
      <c r="G49">
        <v>1.2160403787992062E-9</v>
      </c>
      <c r="H49">
        <f t="shared" si="0"/>
        <v>0</v>
      </c>
      <c r="I49" s="31" t="str">
        <f t="shared" si="1"/>
        <v>True</v>
      </c>
    </row>
    <row r="50" spans="1:9" x14ac:dyDescent="0.2">
      <c r="A50" s="1">
        <v>38</v>
      </c>
      <c r="B50" s="2">
        <v>2560000</v>
      </c>
      <c r="C50" s="1">
        <v>1</v>
      </c>
      <c r="D50" s="1">
        <v>1</v>
      </c>
      <c r="E50" s="1">
        <v>0</v>
      </c>
      <c r="G50">
        <v>9.5791495173674219E-10</v>
      </c>
      <c r="H50">
        <f t="shared" si="0"/>
        <v>0</v>
      </c>
      <c r="I50" s="31" t="str">
        <f t="shared" si="1"/>
        <v>True</v>
      </c>
    </row>
    <row r="51" spans="1:9" x14ac:dyDescent="0.2">
      <c r="A51" s="1">
        <v>44</v>
      </c>
      <c r="B51" s="2">
        <v>2840000</v>
      </c>
      <c r="C51" s="1">
        <v>1</v>
      </c>
      <c r="D51" s="1">
        <v>1</v>
      </c>
      <c r="E51" s="1">
        <v>0</v>
      </c>
      <c r="G51">
        <v>7.1081727406634769E-10</v>
      </c>
      <c r="H51">
        <f t="shared" si="0"/>
        <v>0</v>
      </c>
      <c r="I51" s="31" t="str">
        <f t="shared" si="1"/>
        <v>True</v>
      </c>
    </row>
    <row r="52" spans="1:9" x14ac:dyDescent="0.2">
      <c r="A52" s="1">
        <v>40</v>
      </c>
      <c r="B52" s="2">
        <v>6970000</v>
      </c>
      <c r="C52" s="1">
        <v>0</v>
      </c>
      <c r="D52" s="1">
        <v>0</v>
      </c>
      <c r="E52" s="1">
        <v>1</v>
      </c>
      <c r="G52">
        <v>9.7095647332430417E-10</v>
      </c>
      <c r="H52">
        <f t="shared" si="0"/>
        <v>0</v>
      </c>
      <c r="I52" s="30" t="str">
        <f t="shared" si="1"/>
        <v>False</v>
      </c>
    </row>
    <row r="53" spans="1:9" x14ac:dyDescent="0.2">
      <c r="A53" s="1">
        <v>51</v>
      </c>
      <c r="B53" s="2">
        <v>2420000</v>
      </c>
      <c r="C53" s="1">
        <v>1</v>
      </c>
      <c r="D53" s="1">
        <v>1</v>
      </c>
      <c r="E53" s="1">
        <v>0</v>
      </c>
      <c r="G53">
        <v>3.5566239601867112E-10</v>
      </c>
      <c r="H53">
        <f t="shared" si="0"/>
        <v>0</v>
      </c>
      <c r="I53" s="31" t="str">
        <f t="shared" si="1"/>
        <v>True</v>
      </c>
    </row>
    <row r="54" spans="1:9" x14ac:dyDescent="0.2">
      <c r="A54" s="1">
        <v>22</v>
      </c>
      <c r="B54" s="2">
        <v>2560000</v>
      </c>
      <c r="C54" s="1">
        <v>1</v>
      </c>
      <c r="D54" s="1">
        <v>1</v>
      </c>
      <c r="E54" s="1">
        <v>0</v>
      </c>
      <c r="G54">
        <v>3.3472982821743437E-10</v>
      </c>
      <c r="H54">
        <f t="shared" si="0"/>
        <v>0</v>
      </c>
      <c r="I54" s="31" t="str">
        <f t="shared" si="1"/>
        <v>True</v>
      </c>
    </row>
    <row r="55" spans="1:9" x14ac:dyDescent="0.2">
      <c r="A55" s="1">
        <v>42</v>
      </c>
      <c r="B55" s="2">
        <v>3000000</v>
      </c>
      <c r="C55" s="1">
        <v>1</v>
      </c>
      <c r="D55" s="1">
        <v>1</v>
      </c>
      <c r="E55" s="1">
        <v>0</v>
      </c>
      <c r="G55">
        <v>9.1657518051310177E-10</v>
      </c>
      <c r="H55">
        <f t="shared" si="0"/>
        <v>0</v>
      </c>
      <c r="I55" s="31" t="str">
        <f t="shared" si="1"/>
        <v>True</v>
      </c>
    </row>
    <row r="56" spans="1:9" x14ac:dyDescent="0.2">
      <c r="A56" s="1">
        <v>22</v>
      </c>
      <c r="B56" s="2">
        <v>8220000.0000000009</v>
      </c>
      <c r="C56" s="1">
        <v>0</v>
      </c>
      <c r="D56" s="1">
        <v>0</v>
      </c>
      <c r="E56" s="1">
        <v>1</v>
      </c>
      <c r="G56">
        <v>6.9676433005141293E-10</v>
      </c>
      <c r="H56">
        <f t="shared" si="0"/>
        <v>0</v>
      </c>
      <c r="I56" s="30" t="str">
        <f t="shared" si="1"/>
        <v>False</v>
      </c>
    </row>
    <row r="57" spans="1:9" x14ac:dyDescent="0.2">
      <c r="A57" s="1">
        <v>49</v>
      </c>
      <c r="B57" s="2">
        <v>930000</v>
      </c>
      <c r="C57" s="1">
        <v>1</v>
      </c>
      <c r="D57" s="1">
        <v>1</v>
      </c>
      <c r="E57" s="1">
        <v>0</v>
      </c>
      <c r="G57">
        <v>8.6331125271768047E-10</v>
      </c>
      <c r="H57">
        <f t="shared" si="0"/>
        <v>0</v>
      </c>
      <c r="I57" s="31" t="str">
        <f t="shared" si="1"/>
        <v>True</v>
      </c>
    </row>
    <row r="58" spans="1:9" x14ac:dyDescent="0.2">
      <c r="A58" s="1">
        <v>51</v>
      </c>
      <c r="B58" s="2">
        <v>8230000</v>
      </c>
      <c r="C58" s="1">
        <v>0</v>
      </c>
      <c r="D58" s="1">
        <v>0</v>
      </c>
      <c r="E58" s="1">
        <v>1</v>
      </c>
      <c r="G58">
        <v>1.2728157845301233E-12</v>
      </c>
      <c r="H58">
        <f t="shared" si="0"/>
        <v>0</v>
      </c>
      <c r="I58" s="30" t="str">
        <f t="shared" si="1"/>
        <v>False</v>
      </c>
    </row>
    <row r="59" spans="1:9" x14ac:dyDescent="0.2">
      <c r="A59" s="1">
        <v>20</v>
      </c>
      <c r="B59" s="2">
        <v>910000</v>
      </c>
      <c r="C59" s="1">
        <v>1</v>
      </c>
      <c r="D59" s="1">
        <v>1</v>
      </c>
      <c r="E59" s="1">
        <v>0</v>
      </c>
      <c r="G59">
        <v>1.1111466950012153E-10</v>
      </c>
      <c r="H59">
        <f t="shared" si="0"/>
        <v>0</v>
      </c>
      <c r="I59" s="31" t="str">
        <f t="shared" si="1"/>
        <v>True</v>
      </c>
    </row>
    <row r="60" spans="1:9" x14ac:dyDescent="0.2">
      <c r="A60" s="1">
        <v>33</v>
      </c>
      <c r="B60" s="2">
        <v>4530000</v>
      </c>
      <c r="C60" s="1">
        <v>1</v>
      </c>
      <c r="D60" s="1">
        <v>1</v>
      </c>
      <c r="E60" s="1">
        <v>0</v>
      </c>
      <c r="G60">
        <v>9.7068785847350938E-10</v>
      </c>
      <c r="H60">
        <f t="shared" si="0"/>
        <v>0</v>
      </c>
      <c r="I60" s="31" t="str">
        <f t="shared" si="1"/>
        <v>True</v>
      </c>
    </row>
    <row r="61" spans="1:9" x14ac:dyDescent="0.2">
      <c r="A61" s="1">
        <v>53</v>
      </c>
      <c r="B61" s="2">
        <v>3560000</v>
      </c>
      <c r="C61" s="1">
        <v>1</v>
      </c>
      <c r="D61" s="1">
        <v>1</v>
      </c>
      <c r="E61" s="1">
        <v>0</v>
      </c>
      <c r="G61">
        <v>2.327722354566803E-11</v>
      </c>
      <c r="H61">
        <f t="shared" si="0"/>
        <v>0</v>
      </c>
      <c r="I61" s="31" t="str">
        <f t="shared" si="1"/>
        <v>True</v>
      </c>
    </row>
    <row r="62" spans="1:9" x14ac:dyDescent="0.2">
      <c r="A62" s="1">
        <v>18</v>
      </c>
      <c r="B62" s="2">
        <v>1520000</v>
      </c>
      <c r="C62" s="1">
        <v>1</v>
      </c>
      <c r="D62" s="1">
        <v>1</v>
      </c>
      <c r="E62" s="1">
        <v>0</v>
      </c>
      <c r="G62">
        <v>3.6714978126881725E-12</v>
      </c>
      <c r="H62">
        <f t="shared" si="0"/>
        <v>0</v>
      </c>
      <c r="I62" s="31" t="str">
        <f t="shared" si="1"/>
        <v>True</v>
      </c>
    </row>
    <row r="63" spans="1:9" x14ac:dyDescent="0.2">
      <c r="A63" s="1">
        <v>46</v>
      </c>
      <c r="B63" s="2">
        <v>4600000</v>
      </c>
      <c r="C63" s="1">
        <v>0</v>
      </c>
      <c r="D63" s="1">
        <v>1</v>
      </c>
      <c r="E63" s="1">
        <v>0</v>
      </c>
      <c r="H63">
        <f t="shared" si="0"/>
        <v>1</v>
      </c>
      <c r="I63" s="30" t="str">
        <f t="shared" si="1"/>
        <v>False</v>
      </c>
    </row>
    <row r="64" spans="1:9" x14ac:dyDescent="0.2">
      <c r="A64" s="1">
        <v>60</v>
      </c>
      <c r="B64" s="2">
        <v>6480000</v>
      </c>
      <c r="C64" s="1">
        <v>0</v>
      </c>
      <c r="D64" s="1">
        <v>0</v>
      </c>
      <c r="E64" s="1">
        <v>0</v>
      </c>
      <c r="H64">
        <f t="shared" si="0"/>
        <v>1</v>
      </c>
      <c r="I64" s="30" t="str">
        <f t="shared" si="1"/>
        <v>False</v>
      </c>
    </row>
    <row r="65" spans="1:9" x14ac:dyDescent="0.2">
      <c r="A65" s="1">
        <v>24</v>
      </c>
      <c r="B65" s="2">
        <v>3070000</v>
      </c>
      <c r="C65" s="1">
        <v>1</v>
      </c>
      <c r="D65" s="1">
        <v>1</v>
      </c>
      <c r="E65" s="1">
        <v>0</v>
      </c>
      <c r="H65">
        <f t="shared" si="0"/>
        <v>1</v>
      </c>
      <c r="I65" s="30" t="str">
        <f t="shared" si="1"/>
        <v>False</v>
      </c>
    </row>
    <row r="66" spans="1:9" x14ac:dyDescent="0.2">
      <c r="A66" s="1">
        <v>19</v>
      </c>
      <c r="B66" s="2">
        <v>3400000</v>
      </c>
      <c r="C66" s="1">
        <v>1</v>
      </c>
      <c r="D66" s="1">
        <v>1</v>
      </c>
      <c r="E66" s="1">
        <v>0</v>
      </c>
      <c r="H66">
        <f t="shared" si="0"/>
        <v>1</v>
      </c>
      <c r="I66" s="30" t="str">
        <f t="shared" si="1"/>
        <v>False</v>
      </c>
    </row>
    <row r="67" spans="1:9" x14ac:dyDescent="0.2">
      <c r="A67" s="1">
        <v>27</v>
      </c>
      <c r="B67" s="2">
        <v>7430000</v>
      </c>
      <c r="C67" s="1">
        <v>0</v>
      </c>
      <c r="D67" s="1">
        <v>1</v>
      </c>
      <c r="E67" s="1">
        <v>1</v>
      </c>
      <c r="H67">
        <f t="shared" ref="H67:H101" si="2">IF(G67&gt;F67,0,1)</f>
        <v>1</v>
      </c>
      <c r="I67" s="31" t="str">
        <f t="shared" ref="I67:I101" si="3">IF(H67=E67,"True", "False")</f>
        <v>True</v>
      </c>
    </row>
    <row r="68" spans="1:9" x14ac:dyDescent="0.2">
      <c r="A68" s="1">
        <v>31</v>
      </c>
      <c r="B68" s="2">
        <v>4019999.9999999995</v>
      </c>
      <c r="C68" s="1">
        <v>1</v>
      </c>
      <c r="D68" s="1">
        <v>1</v>
      </c>
      <c r="E68" s="1">
        <v>0</v>
      </c>
      <c r="H68">
        <f t="shared" si="2"/>
        <v>1</v>
      </c>
      <c r="I68" s="30" t="str">
        <f t="shared" si="3"/>
        <v>False</v>
      </c>
    </row>
    <row r="69" spans="1:9" x14ac:dyDescent="0.2">
      <c r="A69" s="1">
        <v>60</v>
      </c>
      <c r="B69" s="2">
        <v>6020000</v>
      </c>
      <c r="C69" s="1">
        <v>0</v>
      </c>
      <c r="D69" s="1">
        <v>0</v>
      </c>
      <c r="E69" s="1">
        <v>0</v>
      </c>
      <c r="H69">
        <f t="shared" si="2"/>
        <v>1</v>
      </c>
      <c r="I69" s="30" t="str">
        <f t="shared" si="3"/>
        <v>False</v>
      </c>
    </row>
    <row r="70" spans="1:9" x14ac:dyDescent="0.2">
      <c r="A70" s="1">
        <v>24</v>
      </c>
      <c r="B70" s="2">
        <v>7010000</v>
      </c>
      <c r="C70" s="1">
        <v>0</v>
      </c>
      <c r="D70" s="1">
        <v>0</v>
      </c>
      <c r="E70" s="1">
        <v>1</v>
      </c>
      <c r="H70">
        <f t="shared" si="2"/>
        <v>1</v>
      </c>
      <c r="I70" s="31" t="str">
        <f t="shared" si="3"/>
        <v>True</v>
      </c>
    </row>
    <row r="71" spans="1:9" x14ac:dyDescent="0.2">
      <c r="A71" s="1">
        <v>28</v>
      </c>
      <c r="B71" s="2">
        <v>6360000</v>
      </c>
      <c r="C71" s="1">
        <v>1</v>
      </c>
      <c r="D71" s="1">
        <v>0</v>
      </c>
      <c r="E71" s="1">
        <v>1</v>
      </c>
      <c r="H71">
        <f t="shared" si="2"/>
        <v>1</v>
      </c>
      <c r="I71" s="31" t="str">
        <f t="shared" si="3"/>
        <v>True</v>
      </c>
    </row>
    <row r="72" spans="1:9" x14ac:dyDescent="0.2">
      <c r="A72" s="1">
        <v>43</v>
      </c>
      <c r="B72" s="2">
        <v>8920000</v>
      </c>
      <c r="C72" s="1">
        <v>0</v>
      </c>
      <c r="D72" s="1">
        <v>0</v>
      </c>
      <c r="E72" s="1">
        <v>1</v>
      </c>
      <c r="H72">
        <f t="shared" si="2"/>
        <v>1</v>
      </c>
      <c r="I72" s="31" t="str">
        <f t="shared" si="3"/>
        <v>True</v>
      </c>
    </row>
    <row r="73" spans="1:9" x14ac:dyDescent="0.2">
      <c r="A73" s="1">
        <v>35</v>
      </c>
      <c r="B73" s="2">
        <v>3150000</v>
      </c>
      <c r="C73" s="1">
        <v>1</v>
      </c>
      <c r="D73" s="1">
        <v>1</v>
      </c>
      <c r="E73" s="1">
        <v>0</v>
      </c>
      <c r="H73">
        <f t="shared" si="2"/>
        <v>1</v>
      </c>
      <c r="I73" s="30" t="str">
        <f t="shared" si="3"/>
        <v>False</v>
      </c>
    </row>
    <row r="74" spans="1:9" x14ac:dyDescent="0.2">
      <c r="A74" s="1">
        <v>19</v>
      </c>
      <c r="B74" s="2">
        <v>6070000</v>
      </c>
      <c r="C74" s="1">
        <v>1</v>
      </c>
      <c r="D74" s="1">
        <v>0</v>
      </c>
      <c r="E74" s="1">
        <v>1</v>
      </c>
      <c r="H74">
        <f t="shared" si="2"/>
        <v>1</v>
      </c>
      <c r="I74" s="31" t="str">
        <f t="shared" si="3"/>
        <v>True</v>
      </c>
    </row>
    <row r="75" spans="1:9" x14ac:dyDescent="0.2">
      <c r="A75" s="1">
        <v>55</v>
      </c>
      <c r="B75" s="2">
        <v>14750000</v>
      </c>
      <c r="C75" s="1">
        <v>0</v>
      </c>
      <c r="D75" s="1">
        <v>0</v>
      </c>
      <c r="E75" s="1">
        <v>1</v>
      </c>
      <c r="H75">
        <f t="shared" si="2"/>
        <v>1</v>
      </c>
      <c r="I75" s="31" t="str">
        <f t="shared" si="3"/>
        <v>True</v>
      </c>
    </row>
    <row r="76" spans="1:9" x14ac:dyDescent="0.2">
      <c r="A76" s="1">
        <v>30</v>
      </c>
      <c r="B76" s="2">
        <v>2550000</v>
      </c>
      <c r="C76" s="1">
        <v>1</v>
      </c>
      <c r="D76" s="1">
        <v>1</v>
      </c>
      <c r="E76" s="1">
        <v>0</v>
      </c>
      <c r="H76">
        <f t="shared" si="2"/>
        <v>1</v>
      </c>
      <c r="I76" s="30" t="str">
        <f t="shared" si="3"/>
        <v>False</v>
      </c>
    </row>
    <row r="77" spans="1:9" x14ac:dyDescent="0.2">
      <c r="A77" s="1">
        <v>33</v>
      </c>
      <c r="B77" s="2">
        <v>6400000</v>
      </c>
      <c r="C77" s="1">
        <v>0</v>
      </c>
      <c r="D77" s="1">
        <v>0</v>
      </c>
      <c r="E77" s="1">
        <v>1</v>
      </c>
      <c r="H77">
        <f t="shared" si="2"/>
        <v>1</v>
      </c>
      <c r="I77" s="31" t="str">
        <f t="shared" si="3"/>
        <v>True</v>
      </c>
    </row>
    <row r="78" spans="1:9" x14ac:dyDescent="0.2">
      <c r="A78" s="1">
        <v>29</v>
      </c>
      <c r="B78" s="2">
        <v>1320000</v>
      </c>
      <c r="C78" s="1">
        <v>1</v>
      </c>
      <c r="D78" s="1">
        <v>1</v>
      </c>
      <c r="E78" s="1">
        <v>0</v>
      </c>
      <c r="H78">
        <f t="shared" si="2"/>
        <v>1</v>
      </c>
      <c r="I78" s="30" t="str">
        <f t="shared" si="3"/>
        <v>False</v>
      </c>
    </row>
    <row r="79" spans="1:9" x14ac:dyDescent="0.2">
      <c r="A79" s="1">
        <v>46</v>
      </c>
      <c r="B79" s="2">
        <v>1830000</v>
      </c>
      <c r="C79" s="1">
        <v>1</v>
      </c>
      <c r="D79" s="1">
        <v>1</v>
      </c>
      <c r="E79" s="1">
        <v>0</v>
      </c>
      <c r="H79">
        <f t="shared" si="2"/>
        <v>1</v>
      </c>
      <c r="I79" s="30" t="str">
        <f t="shared" si="3"/>
        <v>False</v>
      </c>
    </row>
    <row r="80" spans="1:9" x14ac:dyDescent="0.2">
      <c r="A80" s="1">
        <v>25</v>
      </c>
      <c r="B80" s="2">
        <v>6960000</v>
      </c>
      <c r="C80" s="1">
        <v>0</v>
      </c>
      <c r="D80" s="1">
        <v>0</v>
      </c>
      <c r="E80" s="1">
        <v>1</v>
      </c>
      <c r="H80">
        <f t="shared" si="2"/>
        <v>1</v>
      </c>
      <c r="I80" s="31" t="str">
        <f t="shared" si="3"/>
        <v>True</v>
      </c>
    </row>
    <row r="81" spans="1:9" x14ac:dyDescent="0.2">
      <c r="A81" s="1">
        <v>30</v>
      </c>
      <c r="B81" s="2">
        <v>8540000</v>
      </c>
      <c r="C81" s="1">
        <v>0</v>
      </c>
      <c r="D81" s="1">
        <v>0</v>
      </c>
      <c r="E81" s="1">
        <v>1</v>
      </c>
      <c r="H81">
        <f t="shared" si="2"/>
        <v>1</v>
      </c>
      <c r="I81" s="31" t="str">
        <f t="shared" si="3"/>
        <v>True</v>
      </c>
    </row>
    <row r="82" spans="1:9" x14ac:dyDescent="0.2">
      <c r="A82" s="1">
        <v>62</v>
      </c>
      <c r="B82" s="2">
        <v>4170000</v>
      </c>
      <c r="C82" s="1">
        <v>1</v>
      </c>
      <c r="D82" s="1">
        <v>1</v>
      </c>
      <c r="E82" s="1">
        <v>0</v>
      </c>
      <c r="H82">
        <f t="shared" si="2"/>
        <v>1</v>
      </c>
      <c r="I82" s="30" t="str">
        <f t="shared" si="3"/>
        <v>False</v>
      </c>
    </row>
    <row r="83" spans="1:9" x14ac:dyDescent="0.2">
      <c r="A83" s="1">
        <v>38</v>
      </c>
      <c r="B83" s="2">
        <v>5940000</v>
      </c>
      <c r="C83" s="1">
        <v>0</v>
      </c>
      <c r="D83" s="1">
        <v>1</v>
      </c>
      <c r="E83" s="1">
        <v>0</v>
      </c>
      <c r="H83">
        <f t="shared" si="2"/>
        <v>1</v>
      </c>
      <c r="I83" s="30" t="str">
        <f t="shared" si="3"/>
        <v>False</v>
      </c>
    </row>
    <row r="84" spans="1:9" x14ac:dyDescent="0.2">
      <c r="A84" s="1">
        <v>36</v>
      </c>
      <c r="B84" s="2">
        <v>1310000</v>
      </c>
      <c r="C84" s="1">
        <v>1</v>
      </c>
      <c r="D84" s="1">
        <v>1</v>
      </c>
      <c r="E84" s="1">
        <v>0</v>
      </c>
      <c r="H84">
        <f t="shared" si="2"/>
        <v>1</v>
      </c>
      <c r="I84" s="30" t="str">
        <f t="shared" si="3"/>
        <v>False</v>
      </c>
    </row>
    <row r="85" spans="1:9" x14ac:dyDescent="0.2">
      <c r="A85" s="1">
        <v>57</v>
      </c>
      <c r="B85" s="2">
        <v>8310000.0000000009</v>
      </c>
      <c r="C85" s="1">
        <v>0</v>
      </c>
      <c r="D85" s="1">
        <v>1</v>
      </c>
      <c r="E85" s="1">
        <v>1</v>
      </c>
      <c r="H85">
        <f t="shared" si="2"/>
        <v>1</v>
      </c>
      <c r="I85" s="31" t="str">
        <f t="shared" si="3"/>
        <v>True</v>
      </c>
    </row>
    <row r="86" spans="1:9" x14ac:dyDescent="0.2">
      <c r="A86" s="1">
        <v>46</v>
      </c>
      <c r="B86" s="2">
        <v>8279999.9999999991</v>
      </c>
      <c r="C86" s="1">
        <v>0</v>
      </c>
      <c r="D86" s="1">
        <v>0</v>
      </c>
      <c r="E86" s="1">
        <v>1</v>
      </c>
      <c r="H86">
        <f t="shared" si="2"/>
        <v>1</v>
      </c>
      <c r="I86" s="31" t="str">
        <f t="shared" si="3"/>
        <v>True</v>
      </c>
    </row>
    <row r="87" spans="1:9" x14ac:dyDescent="0.2">
      <c r="A87" s="1">
        <v>25</v>
      </c>
      <c r="B87" s="2">
        <v>2500000</v>
      </c>
      <c r="C87" s="1">
        <v>1</v>
      </c>
      <c r="D87" s="1">
        <v>1</v>
      </c>
      <c r="E87" s="1">
        <v>0</v>
      </c>
      <c r="H87">
        <f t="shared" si="2"/>
        <v>1</v>
      </c>
      <c r="I87" s="30" t="str">
        <f t="shared" si="3"/>
        <v>False</v>
      </c>
    </row>
    <row r="88" spans="1:9" x14ac:dyDescent="0.2">
      <c r="A88" s="1">
        <v>23</v>
      </c>
      <c r="B88" s="2">
        <v>8140000.0000000009</v>
      </c>
      <c r="C88" s="1">
        <v>0</v>
      </c>
      <c r="D88" s="1">
        <v>1</v>
      </c>
      <c r="E88" s="1">
        <v>1</v>
      </c>
      <c r="H88">
        <f t="shared" si="2"/>
        <v>1</v>
      </c>
      <c r="I88" s="31" t="str">
        <f t="shared" si="3"/>
        <v>True</v>
      </c>
    </row>
    <row r="89" spans="1:9" x14ac:dyDescent="0.2">
      <c r="A89" s="1">
        <v>27</v>
      </c>
      <c r="B89" s="2">
        <v>8830000</v>
      </c>
      <c r="C89" s="1">
        <v>0</v>
      </c>
      <c r="D89" s="1">
        <v>0</v>
      </c>
      <c r="E89" s="1">
        <v>1</v>
      </c>
      <c r="H89">
        <f t="shared" si="2"/>
        <v>1</v>
      </c>
      <c r="I89" s="31" t="str">
        <f t="shared" si="3"/>
        <v>True</v>
      </c>
    </row>
    <row r="90" spans="1:9" x14ac:dyDescent="0.2">
      <c r="A90" s="1">
        <v>27</v>
      </c>
      <c r="B90" s="2">
        <v>3730000</v>
      </c>
      <c r="C90" s="1">
        <v>1</v>
      </c>
      <c r="D90" s="1">
        <v>1</v>
      </c>
      <c r="E90" s="1">
        <v>0</v>
      </c>
      <c r="H90">
        <f t="shared" si="2"/>
        <v>1</v>
      </c>
      <c r="I90" s="30" t="str">
        <f t="shared" si="3"/>
        <v>False</v>
      </c>
    </row>
    <row r="91" spans="1:9" x14ac:dyDescent="0.2">
      <c r="A91" s="1">
        <v>25</v>
      </c>
      <c r="B91" s="2">
        <v>14000000</v>
      </c>
      <c r="C91" s="1">
        <v>1</v>
      </c>
      <c r="D91" s="1">
        <v>1</v>
      </c>
      <c r="E91" s="1">
        <v>0</v>
      </c>
      <c r="H91">
        <f t="shared" si="2"/>
        <v>1</v>
      </c>
      <c r="I91" s="30" t="str">
        <f t="shared" si="3"/>
        <v>False</v>
      </c>
    </row>
    <row r="92" spans="1:9" x14ac:dyDescent="0.2">
      <c r="A92" s="1">
        <v>55</v>
      </c>
      <c r="B92" s="2">
        <v>7190000</v>
      </c>
      <c r="C92" s="1">
        <v>0</v>
      </c>
      <c r="D92" s="1">
        <v>1</v>
      </c>
      <c r="E92" s="1">
        <v>1</v>
      </c>
      <c r="H92">
        <f t="shared" si="2"/>
        <v>1</v>
      </c>
      <c r="I92" s="31" t="str">
        <f t="shared" si="3"/>
        <v>True</v>
      </c>
    </row>
    <row r="93" spans="1:9" x14ac:dyDescent="0.2">
      <c r="A93" s="1">
        <v>52</v>
      </c>
      <c r="B93" s="2">
        <v>8359999.9999999991</v>
      </c>
      <c r="C93" s="1">
        <v>0</v>
      </c>
      <c r="D93" s="1">
        <v>0</v>
      </c>
      <c r="E93" s="1">
        <v>1</v>
      </c>
      <c r="H93">
        <f t="shared" si="2"/>
        <v>1</v>
      </c>
      <c r="I93" s="31" t="str">
        <f t="shared" si="3"/>
        <v>True</v>
      </c>
    </row>
    <row r="94" spans="1:9" x14ac:dyDescent="0.2">
      <c r="A94" s="1">
        <v>32</v>
      </c>
      <c r="B94" s="2">
        <v>5650000</v>
      </c>
      <c r="C94" s="1">
        <v>0</v>
      </c>
      <c r="D94" s="1">
        <v>0</v>
      </c>
      <c r="E94" s="1">
        <v>0</v>
      </c>
      <c r="H94">
        <f t="shared" si="2"/>
        <v>1</v>
      </c>
      <c r="I94" s="30" t="str">
        <f t="shared" si="3"/>
        <v>False</v>
      </c>
    </row>
    <row r="95" spans="1:9" x14ac:dyDescent="0.2">
      <c r="A95" s="1">
        <v>29</v>
      </c>
      <c r="B95" s="2">
        <v>3850000</v>
      </c>
      <c r="C95" s="1">
        <v>1</v>
      </c>
      <c r="D95" s="1">
        <v>1</v>
      </c>
      <c r="E95" s="1">
        <v>0</v>
      </c>
      <c r="H95">
        <f t="shared" si="2"/>
        <v>1</v>
      </c>
      <c r="I95" s="30" t="str">
        <f t="shared" si="3"/>
        <v>False</v>
      </c>
    </row>
    <row r="96" spans="1:9" x14ac:dyDescent="0.2">
      <c r="A96" s="1">
        <v>51</v>
      </c>
      <c r="B96" s="2">
        <v>11520000</v>
      </c>
      <c r="C96" s="1">
        <v>1</v>
      </c>
      <c r="D96" s="1">
        <v>1</v>
      </c>
      <c r="E96" s="1">
        <v>0</v>
      </c>
      <c r="H96">
        <f t="shared" si="2"/>
        <v>1</v>
      </c>
      <c r="I96" s="30" t="str">
        <f t="shared" si="3"/>
        <v>False</v>
      </c>
    </row>
    <row r="97" spans="1:9" x14ac:dyDescent="0.2">
      <c r="A97" s="1">
        <v>48</v>
      </c>
      <c r="B97" s="2">
        <v>8080000</v>
      </c>
      <c r="C97" s="1">
        <v>1</v>
      </c>
      <c r="D97" s="1">
        <v>0</v>
      </c>
      <c r="E97" s="1">
        <v>1</v>
      </c>
      <c r="H97">
        <f t="shared" si="2"/>
        <v>1</v>
      </c>
      <c r="I97" s="31" t="str">
        <f t="shared" si="3"/>
        <v>True</v>
      </c>
    </row>
    <row r="98" spans="1:9" x14ac:dyDescent="0.2">
      <c r="A98" s="1">
        <v>26</v>
      </c>
      <c r="B98" s="2">
        <v>7810000</v>
      </c>
      <c r="C98" s="1">
        <v>0</v>
      </c>
      <c r="D98" s="1">
        <v>0</v>
      </c>
      <c r="E98" s="1">
        <v>1</v>
      </c>
      <c r="H98">
        <f t="shared" si="2"/>
        <v>1</v>
      </c>
      <c r="I98" s="31" t="str">
        <f t="shared" si="3"/>
        <v>True</v>
      </c>
    </row>
    <row r="99" spans="1:9" x14ac:dyDescent="0.2">
      <c r="A99" s="1">
        <v>18</v>
      </c>
      <c r="B99" s="2">
        <v>12500000</v>
      </c>
      <c r="C99" s="1">
        <v>1</v>
      </c>
      <c r="D99" s="1">
        <v>1</v>
      </c>
      <c r="E99" s="1">
        <v>0</v>
      </c>
      <c r="H99">
        <f t="shared" si="2"/>
        <v>1</v>
      </c>
      <c r="I99" s="30" t="str">
        <f t="shared" si="3"/>
        <v>False</v>
      </c>
    </row>
    <row r="100" spans="1:9" x14ac:dyDescent="0.2">
      <c r="A100" s="1">
        <v>52</v>
      </c>
      <c r="B100" s="2">
        <v>7740000</v>
      </c>
      <c r="C100" s="1">
        <v>0</v>
      </c>
      <c r="D100" s="1">
        <v>0</v>
      </c>
      <c r="E100" s="1">
        <v>1</v>
      </c>
      <c r="H100">
        <f t="shared" si="2"/>
        <v>1</v>
      </c>
      <c r="I100" s="31" t="str">
        <f t="shared" si="3"/>
        <v>True</v>
      </c>
    </row>
    <row r="101" spans="1:9" x14ac:dyDescent="0.2">
      <c r="A101" s="1">
        <v>47</v>
      </c>
      <c r="B101" s="2">
        <v>6470000</v>
      </c>
      <c r="C101" s="1">
        <v>0</v>
      </c>
      <c r="D101" s="1">
        <v>0</v>
      </c>
      <c r="E101" s="1">
        <v>1</v>
      </c>
      <c r="H101">
        <f t="shared" si="2"/>
        <v>1</v>
      </c>
      <c r="I101" s="31" t="str">
        <f t="shared" si="3"/>
        <v>True</v>
      </c>
    </row>
  </sheetData>
  <autoFilter ref="A1:I101"/>
  <mergeCells count="4">
    <mergeCell ref="N12:O12"/>
    <mergeCell ref="Q14:Q15"/>
    <mergeCell ref="N18:O18"/>
    <mergeCell ref="Q20:Q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rightToLeft="1" topLeftCell="F1" workbookViewId="0">
      <selection activeCell="R4" sqref="R4"/>
    </sheetView>
  </sheetViews>
  <sheetFormatPr defaultRowHeight="14.25" x14ac:dyDescent="0.2"/>
  <cols>
    <col min="3" max="3" width="22.25" bestFit="1" customWidth="1"/>
    <col min="4" max="4" width="14.5" bestFit="1" customWidth="1"/>
    <col min="5" max="5" width="29" bestFit="1" customWidth="1"/>
    <col min="6" max="6" width="9.375" bestFit="1" customWidth="1"/>
    <col min="7" max="7" width="14.25" bestFit="1" customWidth="1"/>
    <col min="8" max="8" width="10.875" bestFit="1" customWidth="1"/>
    <col min="9" max="10" width="10.875" customWidth="1"/>
    <col min="11" max="11" width="14" bestFit="1" customWidth="1"/>
    <col min="17" max="17" width="8.25" customWidth="1"/>
    <col min="18" max="18" width="14.25" bestFit="1" customWidth="1"/>
  </cols>
  <sheetData>
    <row r="2" spans="2:18" x14ac:dyDescent="0.2">
      <c r="B2" s="1" t="s">
        <v>102</v>
      </c>
      <c r="C2" s="1" t="s">
        <v>113</v>
      </c>
      <c r="D2" s="1" t="s">
        <v>101</v>
      </c>
      <c r="E2" s="1" t="s">
        <v>112</v>
      </c>
      <c r="F2" s="1" t="s">
        <v>104</v>
      </c>
      <c r="G2" s="1" t="s">
        <v>105</v>
      </c>
      <c r="H2" s="1" t="s">
        <v>103</v>
      </c>
      <c r="I2" s="1" t="s">
        <v>125</v>
      </c>
      <c r="J2" s="1" t="s">
        <v>126</v>
      </c>
      <c r="K2" s="1" t="s">
        <v>124</v>
      </c>
    </row>
    <row r="3" spans="2:18" x14ac:dyDescent="0.2">
      <c r="B3" s="1">
        <v>32</v>
      </c>
      <c r="C3" s="4">
        <f>_xlfn.NORM.DIST(B3,$B$42,$B$43,FALSE)</f>
        <v>2.9143646262179988E-2</v>
      </c>
      <c r="D3" s="2">
        <v>8070000</v>
      </c>
      <c r="E3" s="5">
        <f>_xlfn.NORM.DIST(D3,$D$42,$D$43,FALSE)</f>
        <v>2.7494108859846036E-7</v>
      </c>
      <c r="F3" s="1">
        <v>0</v>
      </c>
      <c r="G3" s="1">
        <v>0</v>
      </c>
      <c r="H3" s="1">
        <v>1</v>
      </c>
      <c r="I3" s="1">
        <f>IF(F3=1,$N$17,$N$18)</f>
        <v>0.82051282051282048</v>
      </c>
      <c r="J3" s="1">
        <f>IF(G3=1,$N$11,$N$12)</f>
        <v>0.87179487179487181</v>
      </c>
      <c r="K3">
        <f>J3*I3*E3*C3*$P$7</f>
        <v>2.2353617902586696E-9</v>
      </c>
    </row>
    <row r="4" spans="2:18" x14ac:dyDescent="0.2">
      <c r="B4" s="1">
        <v>19</v>
      </c>
      <c r="C4" s="4">
        <f t="shared" ref="C4:C41" si="0">_xlfn.NORM.DIST(B4,$B$42,$B$43,FALSE)</f>
        <v>1.160222448539913E-2</v>
      </c>
      <c r="D4" s="2">
        <v>8400000</v>
      </c>
      <c r="E4" s="5">
        <f t="shared" ref="E4:E41" si="1">_xlfn.NORM.DIST(D4,$D$42,$D$43,FALSE)</f>
        <v>2.5346154536687754E-7</v>
      </c>
      <c r="F4" s="1">
        <v>0</v>
      </c>
      <c r="G4" s="1">
        <v>0</v>
      </c>
      <c r="H4" s="1">
        <v>1</v>
      </c>
      <c r="I4" s="1">
        <f t="shared" ref="I4:I43" si="2">IF(F4=1,$N$17,$N$18)</f>
        <v>0.82051282051282048</v>
      </c>
      <c r="J4" s="1">
        <f t="shared" ref="J4:J43" si="3">IF(G4=1,$N$11,$N$12)</f>
        <v>0.87179487179487181</v>
      </c>
      <c r="K4">
        <f t="shared" ref="K4:K43" si="4">J4*I4*E4*C4*$P$7</f>
        <v>8.2038484860661675E-10</v>
      </c>
    </row>
    <row r="5" spans="2:18" x14ac:dyDescent="0.2">
      <c r="B5" s="1">
        <v>29</v>
      </c>
      <c r="C5" s="4">
        <f t="shared" si="0"/>
        <v>2.5860677280298301E-2</v>
      </c>
      <c r="D5" s="2">
        <v>8470000</v>
      </c>
      <c r="E5" s="5">
        <f t="shared" si="1"/>
        <v>2.4738402130585461E-7</v>
      </c>
      <c r="F5" s="1">
        <v>1</v>
      </c>
      <c r="G5" s="1">
        <v>0</v>
      </c>
      <c r="H5" s="1">
        <v>1</v>
      </c>
      <c r="I5" s="1">
        <f t="shared" si="2"/>
        <v>0.17948717948717949</v>
      </c>
      <c r="J5" s="1">
        <f t="shared" si="3"/>
        <v>0.87179487179487181</v>
      </c>
      <c r="K5">
        <f t="shared" si="4"/>
        <v>3.9041265762865864E-10</v>
      </c>
    </row>
    <row r="6" spans="2:18" x14ac:dyDescent="0.2">
      <c r="B6" s="1">
        <v>46</v>
      </c>
      <c r="C6" s="4">
        <f t="shared" si="0"/>
        <v>2.4334458973511247E-2</v>
      </c>
      <c r="D6" s="2">
        <v>7120000</v>
      </c>
      <c r="E6" s="5">
        <f t="shared" si="1"/>
        <v>2.5622771514507931E-7</v>
      </c>
      <c r="F6" s="1">
        <v>1</v>
      </c>
      <c r="G6" s="1">
        <v>0</v>
      </c>
      <c r="H6" s="1">
        <v>1</v>
      </c>
      <c r="I6" s="1">
        <f t="shared" si="2"/>
        <v>0.17948717948717949</v>
      </c>
      <c r="J6" s="1">
        <f t="shared" si="3"/>
        <v>0.87179487179487181</v>
      </c>
      <c r="K6">
        <f t="shared" si="4"/>
        <v>3.8050480811633883E-10</v>
      </c>
      <c r="O6" s="7" t="s">
        <v>109</v>
      </c>
      <c r="P6" s="8" t="s">
        <v>108</v>
      </c>
      <c r="Q6" s="20"/>
      <c r="R6" s="20"/>
    </row>
    <row r="7" spans="2:18" x14ac:dyDescent="0.2">
      <c r="B7" s="1">
        <v>42</v>
      </c>
      <c r="C7" s="4">
        <f t="shared" si="0"/>
        <v>2.9004933310669594E-2</v>
      </c>
      <c r="D7" s="2">
        <v>6920000</v>
      </c>
      <c r="E7" s="5">
        <f t="shared" si="1"/>
        <v>2.3831678276093957E-7</v>
      </c>
      <c r="F7" s="1">
        <v>0</v>
      </c>
      <c r="G7" s="1">
        <v>0</v>
      </c>
      <c r="H7" s="1">
        <v>1</v>
      </c>
      <c r="I7" s="1">
        <f t="shared" si="2"/>
        <v>0.82051282051282048</v>
      </c>
      <c r="J7" s="1">
        <f t="shared" si="3"/>
        <v>0.87179487179487181</v>
      </c>
      <c r="K7">
        <f t="shared" si="4"/>
        <v>1.9283718669703314E-9</v>
      </c>
      <c r="O7" s="7">
        <v>39</v>
      </c>
      <c r="P7" s="7">
        <v>0.39</v>
      </c>
      <c r="Q7" s="13">
        <v>1</v>
      </c>
      <c r="R7" s="14" t="s">
        <v>103</v>
      </c>
    </row>
    <row r="8" spans="2:18" x14ac:dyDescent="0.2">
      <c r="B8" s="1">
        <v>26</v>
      </c>
      <c r="C8" s="4">
        <f t="shared" si="0"/>
        <v>2.1701678196532528E-2</v>
      </c>
      <c r="D8" s="2">
        <v>7400000</v>
      </c>
      <c r="E8" s="5">
        <f t="shared" si="1"/>
        <v>2.7419654521845014E-7</v>
      </c>
      <c r="F8" s="1">
        <v>1</v>
      </c>
      <c r="G8" s="1">
        <v>0</v>
      </c>
      <c r="H8" s="1">
        <v>1</v>
      </c>
      <c r="I8" s="1">
        <f t="shared" si="2"/>
        <v>0.17948717948717949</v>
      </c>
      <c r="J8" s="1">
        <f t="shared" si="3"/>
        <v>0.87179487179487181</v>
      </c>
      <c r="K8">
        <f t="shared" si="4"/>
        <v>3.6313461397173457E-10</v>
      </c>
    </row>
    <row r="9" spans="2:18" x14ac:dyDescent="0.2">
      <c r="B9" s="1">
        <v>37</v>
      </c>
      <c r="C9" s="4">
        <f t="shared" si="0"/>
        <v>3.1417970930175225E-2</v>
      </c>
      <c r="D9" s="2">
        <v>8359999.9999999991</v>
      </c>
      <c r="E9" s="5">
        <f t="shared" si="1"/>
        <v>2.5671805586533036E-7</v>
      </c>
      <c r="F9" s="1">
        <v>0</v>
      </c>
      <c r="G9" s="1">
        <v>0</v>
      </c>
      <c r="H9" s="1">
        <v>1</v>
      </c>
      <c r="I9" s="1">
        <f t="shared" si="2"/>
        <v>0.82051282051282048</v>
      </c>
      <c r="J9" s="1">
        <f t="shared" si="3"/>
        <v>0.87179487179487181</v>
      </c>
      <c r="K9">
        <f t="shared" si="4"/>
        <v>2.2500845469419786E-9</v>
      </c>
    </row>
    <row r="10" spans="2:18" x14ac:dyDescent="0.2">
      <c r="B10" s="1">
        <v>60</v>
      </c>
      <c r="C10" s="4">
        <f t="shared" si="0"/>
        <v>6.0249009787748083E-3</v>
      </c>
      <c r="D10" s="2">
        <v>8400000</v>
      </c>
      <c r="E10" s="5">
        <f t="shared" si="1"/>
        <v>2.5346154536687754E-7</v>
      </c>
      <c r="F10" s="1">
        <v>0</v>
      </c>
      <c r="G10" s="1">
        <v>0</v>
      </c>
      <c r="H10" s="1">
        <v>1</v>
      </c>
      <c r="I10" s="1">
        <f t="shared" si="2"/>
        <v>0.82051282051282048</v>
      </c>
      <c r="J10" s="1">
        <f t="shared" si="3"/>
        <v>0.87179487179487181</v>
      </c>
      <c r="K10">
        <f t="shared" si="4"/>
        <v>4.2601636294507474E-10</v>
      </c>
      <c r="N10" s="32" t="s">
        <v>108</v>
      </c>
      <c r="O10" s="32"/>
      <c r="P10" s="23" t="s">
        <v>130</v>
      </c>
      <c r="Q10" s="19"/>
      <c r="R10" s="19"/>
    </row>
    <row r="11" spans="2:18" x14ac:dyDescent="0.2">
      <c r="B11" s="1">
        <v>45</v>
      </c>
      <c r="C11" s="4">
        <f t="shared" si="0"/>
        <v>2.5664019088817009E-2</v>
      </c>
      <c r="D11" s="2">
        <v>7010000</v>
      </c>
      <c r="E11" s="5">
        <f t="shared" si="1"/>
        <v>2.4682777040179421E-7</v>
      </c>
      <c r="F11" s="1">
        <v>0</v>
      </c>
      <c r="G11" s="1">
        <v>0</v>
      </c>
      <c r="H11" s="1">
        <v>1</v>
      </c>
      <c r="I11" s="1">
        <f t="shared" si="2"/>
        <v>0.82051282051282048</v>
      </c>
      <c r="J11" s="1">
        <f t="shared" si="3"/>
        <v>0.87179487179487181</v>
      </c>
      <c r="K11">
        <f t="shared" si="4"/>
        <v>1.7671889130848887E-9</v>
      </c>
      <c r="N11" s="26">
        <v>0.12820512820512819</v>
      </c>
      <c r="O11" s="27" t="s">
        <v>120</v>
      </c>
      <c r="P11" s="9">
        <v>5</v>
      </c>
      <c r="Q11" s="17">
        <v>1</v>
      </c>
      <c r="R11" s="16" t="s">
        <v>105</v>
      </c>
    </row>
    <row r="12" spans="2:18" x14ac:dyDescent="0.2">
      <c r="B12" s="1">
        <v>42</v>
      </c>
      <c r="C12" s="4">
        <f t="shared" si="0"/>
        <v>2.9004933310669594E-2</v>
      </c>
      <c r="D12" s="2">
        <v>8600000</v>
      </c>
      <c r="E12" s="5">
        <f t="shared" si="1"/>
        <v>2.349456827119272E-7</v>
      </c>
      <c r="F12" s="1">
        <v>0</v>
      </c>
      <c r="G12" s="1">
        <v>0</v>
      </c>
      <c r="H12" s="1">
        <v>1</v>
      </c>
      <c r="I12" s="1">
        <f t="shared" si="2"/>
        <v>0.82051282051282048</v>
      </c>
      <c r="J12" s="1">
        <f t="shared" si="3"/>
        <v>0.87179487179487181</v>
      </c>
      <c r="K12">
        <f t="shared" si="4"/>
        <v>1.9010941636548293E-9</v>
      </c>
      <c r="N12" s="26">
        <v>0.87179487179487181</v>
      </c>
      <c r="O12" s="27" t="s">
        <v>121</v>
      </c>
      <c r="P12" s="9">
        <v>34</v>
      </c>
      <c r="Q12" s="11">
        <v>0</v>
      </c>
      <c r="R12" s="12" t="s">
        <v>105</v>
      </c>
    </row>
    <row r="13" spans="2:18" x14ac:dyDescent="0.2">
      <c r="B13" s="1">
        <v>55</v>
      </c>
      <c r="C13" s="4">
        <f t="shared" si="0"/>
        <v>1.1404651211405679E-2</v>
      </c>
      <c r="D13" s="2">
        <v>7130000</v>
      </c>
      <c r="E13" s="5">
        <f t="shared" si="1"/>
        <v>2.5702251842830023E-7</v>
      </c>
      <c r="F13" s="1">
        <v>0</v>
      </c>
      <c r="G13" s="1">
        <v>0</v>
      </c>
      <c r="H13" s="1">
        <v>1</v>
      </c>
      <c r="I13" s="1">
        <f t="shared" si="2"/>
        <v>0.82051282051282048</v>
      </c>
      <c r="J13" s="1">
        <f t="shared" si="3"/>
        <v>0.87179487179487181</v>
      </c>
      <c r="K13">
        <f t="shared" si="4"/>
        <v>8.1774419683415781E-10</v>
      </c>
      <c r="O13" s="10"/>
      <c r="P13" s="9">
        <v>39</v>
      </c>
      <c r="Q13" s="15"/>
      <c r="R13" s="10"/>
    </row>
    <row r="14" spans="2:18" x14ac:dyDescent="0.2">
      <c r="B14" s="1">
        <v>24</v>
      </c>
      <c r="C14" s="4">
        <f t="shared" si="0"/>
        <v>1.8718059948384644E-2</v>
      </c>
      <c r="D14" s="2">
        <v>6550000</v>
      </c>
      <c r="E14" s="5">
        <f t="shared" si="1"/>
        <v>1.9768975587335376E-7</v>
      </c>
      <c r="F14" s="1">
        <v>0</v>
      </c>
      <c r="G14" s="1">
        <v>1</v>
      </c>
      <c r="H14" s="1">
        <v>1</v>
      </c>
      <c r="I14" s="1">
        <f t="shared" si="2"/>
        <v>0.82051282051282048</v>
      </c>
      <c r="J14" s="1">
        <f t="shared" si="3"/>
        <v>0.12820512820512819</v>
      </c>
      <c r="K14">
        <f t="shared" si="4"/>
        <v>1.5180999801513686E-10</v>
      </c>
    </row>
    <row r="15" spans="2:18" x14ac:dyDescent="0.2">
      <c r="B15" s="1">
        <v>50</v>
      </c>
      <c r="C15" s="4">
        <f t="shared" si="0"/>
        <v>1.848730444494567E-2</v>
      </c>
      <c r="D15" s="2">
        <v>7340000</v>
      </c>
      <c r="E15" s="5">
        <f t="shared" si="1"/>
        <v>2.7113812954028798E-7</v>
      </c>
      <c r="F15" s="1">
        <v>1</v>
      </c>
      <c r="G15" s="1">
        <v>0</v>
      </c>
      <c r="H15" s="1">
        <v>1</v>
      </c>
      <c r="I15" s="1">
        <f t="shared" si="2"/>
        <v>0.17948717948717949</v>
      </c>
      <c r="J15" s="1">
        <f t="shared" si="3"/>
        <v>0.87179487179487181</v>
      </c>
      <c r="K15">
        <f t="shared" si="4"/>
        <v>3.0589793053635185E-10</v>
      </c>
    </row>
    <row r="16" spans="2:18" x14ac:dyDescent="0.2">
      <c r="B16" s="1">
        <v>24</v>
      </c>
      <c r="C16" s="4">
        <f t="shared" si="0"/>
        <v>1.8718059948384644E-2</v>
      </c>
      <c r="D16" s="2">
        <v>7550000</v>
      </c>
      <c r="E16" s="5">
        <f t="shared" si="1"/>
        <v>2.7977756782199375E-7</v>
      </c>
      <c r="F16" s="1">
        <v>0</v>
      </c>
      <c r="G16" s="1">
        <v>0</v>
      </c>
      <c r="H16" s="1">
        <v>1</v>
      </c>
      <c r="I16" s="1">
        <f t="shared" si="2"/>
        <v>0.82051282051282048</v>
      </c>
      <c r="J16" s="1">
        <f t="shared" si="3"/>
        <v>0.87179487179487181</v>
      </c>
      <c r="K16">
        <f t="shared" si="4"/>
        <v>1.4609589476757432E-9</v>
      </c>
      <c r="N16" s="32" t="s">
        <v>108</v>
      </c>
      <c r="O16" s="32"/>
      <c r="P16" s="23" t="s">
        <v>131</v>
      </c>
      <c r="Q16" s="15"/>
      <c r="R16" s="15"/>
    </row>
    <row r="17" spans="2:18" x14ac:dyDescent="0.2">
      <c r="B17" s="1">
        <v>25</v>
      </c>
      <c r="C17" s="4">
        <f t="shared" si="0"/>
        <v>2.0217334038717213E-2</v>
      </c>
      <c r="D17" s="2">
        <v>6440000</v>
      </c>
      <c r="E17" s="5">
        <f t="shared" si="1"/>
        <v>1.8454708408834528E-7</v>
      </c>
      <c r="F17" s="1">
        <v>0</v>
      </c>
      <c r="G17" s="1">
        <v>0</v>
      </c>
      <c r="H17" s="1">
        <v>1</v>
      </c>
      <c r="I17" s="1">
        <f t="shared" si="2"/>
        <v>0.82051282051282048</v>
      </c>
      <c r="J17" s="1">
        <f t="shared" si="3"/>
        <v>0.87179487179487181</v>
      </c>
      <c r="K17">
        <f t="shared" si="4"/>
        <v>1.0408672945731328E-9</v>
      </c>
      <c r="N17" s="26">
        <v>0.17948717948717949</v>
      </c>
      <c r="O17" s="27" t="s">
        <v>122</v>
      </c>
      <c r="P17" s="9">
        <v>7</v>
      </c>
      <c r="Q17" s="11">
        <v>1</v>
      </c>
      <c r="R17" s="12" t="s">
        <v>104</v>
      </c>
    </row>
    <row r="18" spans="2:18" x14ac:dyDescent="0.2">
      <c r="B18" s="1">
        <v>19</v>
      </c>
      <c r="C18" s="4">
        <f t="shared" si="0"/>
        <v>1.160222448539913E-2</v>
      </c>
      <c r="D18" s="2">
        <v>5960000</v>
      </c>
      <c r="E18" s="5">
        <f t="shared" si="1"/>
        <v>1.2732675156147115E-7</v>
      </c>
      <c r="F18" s="1">
        <v>0</v>
      </c>
      <c r="G18" s="1">
        <v>0</v>
      </c>
      <c r="H18" s="1">
        <v>1</v>
      </c>
      <c r="I18" s="1">
        <f t="shared" si="2"/>
        <v>0.82051282051282048</v>
      </c>
      <c r="J18" s="1">
        <f t="shared" si="3"/>
        <v>0.87179487179487181</v>
      </c>
      <c r="K18">
        <f t="shared" si="4"/>
        <v>4.1212144292788764E-10</v>
      </c>
      <c r="N18" s="26">
        <v>0.82051282051282048</v>
      </c>
      <c r="O18" s="27" t="s">
        <v>123</v>
      </c>
      <c r="P18" s="9">
        <v>32</v>
      </c>
      <c r="Q18" s="11">
        <v>0</v>
      </c>
      <c r="R18" s="12" t="s">
        <v>114</v>
      </c>
    </row>
    <row r="19" spans="2:18" x14ac:dyDescent="0.2">
      <c r="B19" s="1">
        <v>35</v>
      </c>
      <c r="C19" s="4">
        <f t="shared" si="0"/>
        <v>3.106027495729512E-2</v>
      </c>
      <c r="D19" s="2">
        <v>7190000</v>
      </c>
      <c r="E19" s="5">
        <f t="shared" si="1"/>
        <v>2.6156798909812833E-7</v>
      </c>
      <c r="F19" s="1">
        <v>0</v>
      </c>
      <c r="G19" s="1">
        <v>0</v>
      </c>
      <c r="H19" s="1">
        <v>1</v>
      </c>
      <c r="I19" s="1">
        <f t="shared" si="2"/>
        <v>0.82051282051282048</v>
      </c>
      <c r="J19" s="1">
        <f t="shared" si="3"/>
        <v>0.87179487179487181</v>
      </c>
      <c r="K19">
        <f t="shared" si="4"/>
        <v>2.2664919342613146E-9</v>
      </c>
      <c r="O19" s="10"/>
      <c r="P19" s="9">
        <v>39</v>
      </c>
      <c r="Q19" s="15"/>
      <c r="R19" s="10"/>
    </row>
    <row r="20" spans="2:18" x14ac:dyDescent="0.2">
      <c r="B20" s="1">
        <v>40</v>
      </c>
      <c r="C20" s="4">
        <f t="shared" si="0"/>
        <v>3.0509510319500974E-2</v>
      </c>
      <c r="D20" s="2">
        <v>6970000</v>
      </c>
      <c r="E20" s="5">
        <f t="shared" si="1"/>
        <v>2.4313001598903874E-7</v>
      </c>
      <c r="F20" s="1">
        <v>0</v>
      </c>
      <c r="G20" s="1">
        <v>0</v>
      </c>
      <c r="H20" s="1">
        <v>1</v>
      </c>
      <c r="I20" s="1">
        <f t="shared" si="2"/>
        <v>0.82051282051282048</v>
      </c>
      <c r="J20" s="1">
        <f t="shared" si="3"/>
        <v>0.87179487179487181</v>
      </c>
      <c r="K20">
        <f t="shared" si="4"/>
        <v>2.0693697877426257E-9</v>
      </c>
    </row>
    <row r="21" spans="2:18" x14ac:dyDescent="0.2">
      <c r="B21" s="1">
        <v>22</v>
      </c>
      <c r="C21" s="4">
        <f t="shared" si="0"/>
        <v>1.5749032058484658E-2</v>
      </c>
      <c r="D21" s="2">
        <v>8220000.0000000009</v>
      </c>
      <c r="E21" s="5">
        <f t="shared" si="1"/>
        <v>2.667592929176654E-7</v>
      </c>
      <c r="F21" s="1">
        <v>0</v>
      </c>
      <c r="G21" s="1">
        <v>0</v>
      </c>
      <c r="H21" s="1">
        <v>1</v>
      </c>
      <c r="I21" s="1">
        <f t="shared" si="2"/>
        <v>0.82051282051282048</v>
      </c>
      <c r="J21" s="1">
        <f t="shared" si="3"/>
        <v>0.87179487179487181</v>
      </c>
      <c r="K21">
        <f t="shared" si="4"/>
        <v>1.1720272599467189E-9</v>
      </c>
    </row>
    <row r="22" spans="2:18" x14ac:dyDescent="0.2">
      <c r="B22" s="1">
        <v>51</v>
      </c>
      <c r="C22" s="4">
        <f t="shared" si="0"/>
        <v>1.6994270112291997E-2</v>
      </c>
      <c r="D22" s="2">
        <v>8230000</v>
      </c>
      <c r="E22" s="5">
        <f t="shared" si="1"/>
        <v>2.6611587772448758E-7</v>
      </c>
      <c r="F22" s="1">
        <v>0</v>
      </c>
      <c r="G22" s="1">
        <v>0</v>
      </c>
      <c r="H22" s="1">
        <v>1</v>
      </c>
      <c r="I22" s="1">
        <f t="shared" si="2"/>
        <v>0.82051282051282048</v>
      </c>
      <c r="J22" s="1">
        <f t="shared" si="3"/>
        <v>0.87179487179487181</v>
      </c>
      <c r="K22">
        <f t="shared" si="4"/>
        <v>1.2616462247833173E-9</v>
      </c>
      <c r="P22" s="21" t="s">
        <v>108</v>
      </c>
      <c r="Q22" s="18"/>
      <c r="R22" s="18"/>
    </row>
    <row r="23" spans="2:18" x14ac:dyDescent="0.2">
      <c r="B23" s="1">
        <v>27</v>
      </c>
      <c r="C23" s="4">
        <f t="shared" si="0"/>
        <v>2.3150966760354448E-2</v>
      </c>
      <c r="D23" s="2">
        <v>7430000</v>
      </c>
      <c r="E23" s="5">
        <f t="shared" si="1"/>
        <v>2.7555219846449496E-7</v>
      </c>
      <c r="F23" s="1">
        <v>0</v>
      </c>
      <c r="G23" s="1">
        <v>1</v>
      </c>
      <c r="H23" s="1">
        <v>1</v>
      </c>
      <c r="I23" s="1">
        <f t="shared" si="2"/>
        <v>0.82051282051282048</v>
      </c>
      <c r="J23" s="1">
        <f t="shared" si="3"/>
        <v>0.12820512820512819</v>
      </c>
      <c r="K23">
        <f t="shared" si="4"/>
        <v>2.6171486307257904E-10</v>
      </c>
      <c r="P23" s="7"/>
      <c r="Q23" s="13">
        <v>1</v>
      </c>
      <c r="R23" s="14" t="s">
        <v>102</v>
      </c>
    </row>
    <row r="24" spans="2:18" x14ac:dyDescent="0.2">
      <c r="B24" s="1">
        <v>24</v>
      </c>
      <c r="C24" s="4">
        <f t="shared" si="0"/>
        <v>1.8718059948384644E-2</v>
      </c>
      <c r="D24" s="2">
        <v>7010000</v>
      </c>
      <c r="E24" s="5">
        <f t="shared" si="1"/>
        <v>2.4682777040179421E-7</v>
      </c>
      <c r="F24" s="1">
        <v>0</v>
      </c>
      <c r="G24" s="1">
        <v>0</v>
      </c>
      <c r="H24" s="1">
        <v>1</v>
      </c>
      <c r="I24" s="1">
        <f t="shared" si="2"/>
        <v>0.82051282051282048</v>
      </c>
      <c r="J24" s="1">
        <f t="shared" si="3"/>
        <v>0.87179487179487181</v>
      </c>
      <c r="K24">
        <f t="shared" si="4"/>
        <v>1.2888997588712597E-9</v>
      </c>
      <c r="R24" s="3"/>
    </row>
    <row r="25" spans="2:18" x14ac:dyDescent="0.2">
      <c r="B25" s="1">
        <v>28</v>
      </c>
      <c r="C25" s="4">
        <f t="shared" si="0"/>
        <v>2.4544338014206996E-2</v>
      </c>
      <c r="D25" s="2">
        <v>6360000</v>
      </c>
      <c r="E25" s="5">
        <f t="shared" si="1"/>
        <v>1.7487372058322909E-7</v>
      </c>
      <c r="F25" s="1">
        <v>1</v>
      </c>
      <c r="G25" s="1">
        <v>0</v>
      </c>
      <c r="H25" s="1">
        <v>1</v>
      </c>
      <c r="I25" s="1">
        <f t="shared" si="2"/>
        <v>0.17948717948717949</v>
      </c>
      <c r="J25" s="1">
        <f t="shared" si="3"/>
        <v>0.87179487179487181</v>
      </c>
      <c r="K25">
        <f t="shared" si="4"/>
        <v>2.6193179755272551E-10</v>
      </c>
      <c r="R25" s="3"/>
    </row>
    <row r="26" spans="2:18" x14ac:dyDescent="0.2">
      <c r="B26" s="1">
        <v>43</v>
      </c>
      <c r="C26" s="4">
        <f t="shared" si="0"/>
        <v>2.8018814614159279E-2</v>
      </c>
      <c r="D26" s="2">
        <v>8920000</v>
      </c>
      <c r="E26" s="5">
        <f t="shared" si="1"/>
        <v>1.9959513466296331E-7</v>
      </c>
      <c r="F26" s="1">
        <v>0</v>
      </c>
      <c r="G26" s="1">
        <v>0</v>
      </c>
      <c r="H26" s="1">
        <v>1</v>
      </c>
      <c r="I26" s="1">
        <f t="shared" si="2"/>
        <v>0.82051282051282048</v>
      </c>
      <c r="J26" s="1">
        <f t="shared" si="3"/>
        <v>0.87179487179487181</v>
      </c>
      <c r="K26">
        <f t="shared" si="4"/>
        <v>1.5601415268457901E-9</v>
      </c>
      <c r="P26" s="21" t="s">
        <v>108</v>
      </c>
      <c r="Q26" s="18"/>
      <c r="R26" s="22"/>
    </row>
    <row r="27" spans="2:18" x14ac:dyDescent="0.2">
      <c r="B27" s="1">
        <v>19</v>
      </c>
      <c r="C27" s="4">
        <f t="shared" si="0"/>
        <v>1.160222448539913E-2</v>
      </c>
      <c r="D27" s="2">
        <v>6070000</v>
      </c>
      <c r="E27" s="5">
        <f t="shared" si="1"/>
        <v>1.4005127719664258E-7</v>
      </c>
      <c r="F27" s="1">
        <v>1</v>
      </c>
      <c r="G27" s="1">
        <v>0</v>
      </c>
      <c r="H27" s="1">
        <v>1</v>
      </c>
      <c r="I27" s="1">
        <f t="shared" si="2"/>
        <v>0.17948717948717949</v>
      </c>
      <c r="J27" s="1">
        <f t="shared" si="3"/>
        <v>0.87179487179487181</v>
      </c>
      <c r="K27">
        <f t="shared" si="4"/>
        <v>9.916095207321774E-11</v>
      </c>
      <c r="P27" s="7"/>
      <c r="Q27" s="13">
        <v>1</v>
      </c>
      <c r="R27" s="14" t="s">
        <v>115</v>
      </c>
    </row>
    <row r="28" spans="2:18" x14ac:dyDescent="0.2">
      <c r="B28" s="1">
        <v>55</v>
      </c>
      <c r="C28" s="4">
        <f t="shared" si="0"/>
        <v>1.1404651211405679E-2</v>
      </c>
      <c r="D28" s="2">
        <v>14750000</v>
      </c>
      <c r="E28" s="5">
        <f t="shared" si="1"/>
        <v>1.2840468322229501E-12</v>
      </c>
      <c r="F28" s="1">
        <v>0</v>
      </c>
      <c r="G28" s="1">
        <v>0</v>
      </c>
      <c r="H28" s="1">
        <v>1</v>
      </c>
      <c r="I28" s="1">
        <f t="shared" si="2"/>
        <v>0.82051282051282048</v>
      </c>
      <c r="J28" s="1">
        <f t="shared" si="3"/>
        <v>0.87179487179487181</v>
      </c>
      <c r="K28">
        <f t="shared" si="4"/>
        <v>4.0853301568069345E-15</v>
      </c>
    </row>
    <row r="29" spans="2:18" x14ac:dyDescent="0.2">
      <c r="B29" s="1">
        <v>33</v>
      </c>
      <c r="C29" s="4">
        <f t="shared" si="0"/>
        <v>2.9954217364469855E-2</v>
      </c>
      <c r="D29" s="2">
        <v>6400000</v>
      </c>
      <c r="E29" s="5">
        <f t="shared" si="1"/>
        <v>1.7971733354681383E-7</v>
      </c>
      <c r="F29" s="1">
        <v>0</v>
      </c>
      <c r="G29" s="1">
        <v>0</v>
      </c>
      <c r="H29" s="1">
        <v>1</v>
      </c>
      <c r="I29" s="1">
        <f t="shared" si="2"/>
        <v>0.82051282051282048</v>
      </c>
      <c r="J29" s="1">
        <f t="shared" si="3"/>
        <v>0.87179487179487181</v>
      </c>
      <c r="K29">
        <f t="shared" si="4"/>
        <v>1.5018004552994667E-9</v>
      </c>
    </row>
    <row r="30" spans="2:18" x14ac:dyDescent="0.2">
      <c r="B30" s="1">
        <v>25</v>
      </c>
      <c r="C30" s="4">
        <f t="shared" si="0"/>
        <v>2.0217334038717213E-2</v>
      </c>
      <c r="D30" s="2">
        <v>6960000</v>
      </c>
      <c r="E30" s="5">
        <f t="shared" si="1"/>
        <v>2.421839246508506E-7</v>
      </c>
      <c r="F30" s="1">
        <v>0</v>
      </c>
      <c r="G30" s="1">
        <v>0</v>
      </c>
      <c r="H30" s="1">
        <v>1</v>
      </c>
      <c r="I30" s="1">
        <f t="shared" si="2"/>
        <v>0.82051282051282048</v>
      </c>
      <c r="J30" s="1">
        <f t="shared" si="3"/>
        <v>0.87179487179487181</v>
      </c>
      <c r="K30">
        <f t="shared" si="4"/>
        <v>1.3659458651742201E-9</v>
      </c>
    </row>
    <row r="31" spans="2:18" x14ac:dyDescent="0.2">
      <c r="B31" s="1">
        <v>30</v>
      </c>
      <c r="C31" s="4">
        <f t="shared" si="0"/>
        <v>2.7079138641125471E-2</v>
      </c>
      <c r="D31" s="2">
        <v>8540000</v>
      </c>
      <c r="E31" s="5">
        <f t="shared" si="1"/>
        <v>2.4086010084421645E-7</v>
      </c>
      <c r="F31" s="1">
        <v>0</v>
      </c>
      <c r="G31" s="1">
        <v>0</v>
      </c>
      <c r="H31" s="1">
        <v>1</v>
      </c>
      <c r="I31" s="1">
        <f t="shared" si="2"/>
        <v>0.82051282051282048</v>
      </c>
      <c r="J31" s="1">
        <f t="shared" si="3"/>
        <v>0.87179487179487181</v>
      </c>
      <c r="K31">
        <f t="shared" si="4"/>
        <v>1.819550015768484E-9</v>
      </c>
    </row>
    <row r="32" spans="2:18" x14ac:dyDescent="0.2">
      <c r="B32" s="1">
        <v>57</v>
      </c>
      <c r="C32" s="4">
        <f t="shared" si="0"/>
        <v>9.0013993791092147E-3</v>
      </c>
      <c r="D32" s="2">
        <v>8310000.0000000009</v>
      </c>
      <c r="E32" s="5">
        <f t="shared" si="1"/>
        <v>2.6055366520913365E-7</v>
      </c>
      <c r="F32" s="1">
        <v>0</v>
      </c>
      <c r="G32" s="1">
        <v>1</v>
      </c>
      <c r="H32" s="1">
        <v>1</v>
      </c>
      <c r="I32" s="1">
        <f t="shared" si="2"/>
        <v>0.82051282051282048</v>
      </c>
      <c r="J32" s="1">
        <f t="shared" si="3"/>
        <v>0.12820512820512819</v>
      </c>
      <c r="K32">
        <f t="shared" si="4"/>
        <v>9.6219388727717973E-11</v>
      </c>
    </row>
    <row r="33" spans="1:11" x14ac:dyDescent="0.2">
      <c r="B33" s="1">
        <v>46</v>
      </c>
      <c r="C33" s="4">
        <f t="shared" si="0"/>
        <v>2.4334458973511247E-2</v>
      </c>
      <c r="D33" s="2">
        <v>8279999.9999999991</v>
      </c>
      <c r="E33" s="5">
        <f t="shared" si="1"/>
        <v>2.6272445719408795E-7</v>
      </c>
      <c r="F33" s="1">
        <v>0</v>
      </c>
      <c r="G33" s="1">
        <v>0</v>
      </c>
      <c r="H33" s="1">
        <v>1</v>
      </c>
      <c r="I33" s="1">
        <f t="shared" si="2"/>
        <v>0.82051282051282048</v>
      </c>
      <c r="J33" s="1">
        <f t="shared" si="3"/>
        <v>0.87179487179487181</v>
      </c>
      <c r="K33">
        <f t="shared" si="4"/>
        <v>1.7835549197746585E-9</v>
      </c>
    </row>
    <row r="34" spans="1:11" x14ac:dyDescent="0.2">
      <c r="B34" s="1">
        <v>23</v>
      </c>
      <c r="C34" s="4">
        <f t="shared" si="0"/>
        <v>1.7222815952484632E-2</v>
      </c>
      <c r="D34" s="2">
        <v>8140000.0000000009</v>
      </c>
      <c r="E34" s="5">
        <f t="shared" si="1"/>
        <v>2.7147277381744517E-7</v>
      </c>
      <c r="F34" s="1">
        <v>0</v>
      </c>
      <c r="G34" s="1">
        <v>1</v>
      </c>
      <c r="H34" s="1">
        <v>1</v>
      </c>
      <c r="I34" s="1">
        <f t="shared" si="2"/>
        <v>0.82051282051282048</v>
      </c>
      <c r="J34" s="1">
        <f t="shared" si="3"/>
        <v>0.12820512820512819</v>
      </c>
      <c r="K34">
        <f t="shared" si="4"/>
        <v>1.9181643567459883E-10</v>
      </c>
    </row>
    <row r="35" spans="1:11" x14ac:dyDescent="0.2">
      <c r="B35" s="1">
        <v>27</v>
      </c>
      <c r="C35" s="4">
        <f t="shared" si="0"/>
        <v>2.3150966760354448E-2</v>
      </c>
      <c r="D35" s="2">
        <v>8830000</v>
      </c>
      <c r="E35" s="5">
        <f t="shared" si="1"/>
        <v>2.1004858706343217E-7</v>
      </c>
      <c r="F35" s="1">
        <v>0</v>
      </c>
      <c r="G35" s="1">
        <v>0</v>
      </c>
      <c r="H35" s="1">
        <v>1</v>
      </c>
      <c r="I35" s="1">
        <f t="shared" si="2"/>
        <v>0.82051282051282048</v>
      </c>
      <c r="J35" s="1">
        <f t="shared" si="3"/>
        <v>0.87179487179487181</v>
      </c>
      <c r="K35">
        <f t="shared" si="4"/>
        <v>1.3566042842552436E-9</v>
      </c>
    </row>
    <row r="36" spans="1:11" x14ac:dyDescent="0.2">
      <c r="B36" s="1">
        <v>55</v>
      </c>
      <c r="C36" s="4">
        <f t="shared" si="0"/>
        <v>1.1404651211405679E-2</v>
      </c>
      <c r="D36" s="2">
        <v>7190000</v>
      </c>
      <c r="E36" s="5">
        <f t="shared" si="1"/>
        <v>2.6156798909812833E-7</v>
      </c>
      <c r="F36" s="1">
        <v>0</v>
      </c>
      <c r="G36" s="1">
        <v>1</v>
      </c>
      <c r="H36" s="1">
        <v>1</v>
      </c>
      <c r="I36" s="1">
        <f t="shared" si="2"/>
        <v>0.82051282051282048</v>
      </c>
      <c r="J36" s="1">
        <f t="shared" si="3"/>
        <v>0.12820512820512819</v>
      </c>
      <c r="K36">
        <f t="shared" si="4"/>
        <v>1.2238324856340172E-10</v>
      </c>
    </row>
    <row r="37" spans="1:11" x14ac:dyDescent="0.2">
      <c r="B37" s="1">
        <v>52</v>
      </c>
      <c r="C37" s="4">
        <f t="shared" si="0"/>
        <v>1.5525222037967053E-2</v>
      </c>
      <c r="D37" s="2">
        <v>8359999.9999999991</v>
      </c>
      <c r="E37" s="5">
        <f t="shared" si="1"/>
        <v>2.5671805586533036E-7</v>
      </c>
      <c r="F37" s="1">
        <v>0</v>
      </c>
      <c r="G37" s="1">
        <v>0</v>
      </c>
      <c r="H37" s="1">
        <v>1</v>
      </c>
      <c r="I37" s="1">
        <f t="shared" si="2"/>
        <v>0.82051282051282048</v>
      </c>
      <c r="J37" s="1">
        <f t="shared" si="3"/>
        <v>0.87179487179487181</v>
      </c>
      <c r="K37">
        <f t="shared" si="4"/>
        <v>1.1118815493562456E-9</v>
      </c>
    </row>
    <row r="38" spans="1:11" x14ac:dyDescent="0.2">
      <c r="B38" s="1">
        <v>48</v>
      </c>
      <c r="C38" s="4">
        <f t="shared" si="0"/>
        <v>2.1475084670195585E-2</v>
      </c>
      <c r="D38" s="2">
        <v>8080000</v>
      </c>
      <c r="E38" s="5">
        <f t="shared" si="1"/>
        <v>2.7448417478508912E-7</v>
      </c>
      <c r="F38" s="1">
        <v>1</v>
      </c>
      <c r="G38" s="1">
        <v>0</v>
      </c>
      <c r="H38" s="1">
        <v>1</v>
      </c>
      <c r="I38" s="1">
        <f t="shared" si="2"/>
        <v>0.17948717948717949</v>
      </c>
      <c r="J38" s="1">
        <f t="shared" si="3"/>
        <v>0.87179487179487181</v>
      </c>
      <c r="K38">
        <f t="shared" si="4"/>
        <v>3.5971996738589119E-10</v>
      </c>
    </row>
    <row r="39" spans="1:11" x14ac:dyDescent="0.2">
      <c r="B39" s="1">
        <v>26</v>
      </c>
      <c r="C39" s="4">
        <f t="shared" si="0"/>
        <v>2.1701678196532528E-2</v>
      </c>
      <c r="D39" s="2">
        <v>7810000</v>
      </c>
      <c r="E39" s="5">
        <f t="shared" si="1"/>
        <v>2.8208623203549396E-7</v>
      </c>
      <c r="F39" s="1">
        <v>0</v>
      </c>
      <c r="G39" s="1">
        <v>0</v>
      </c>
      <c r="H39" s="1">
        <v>1</v>
      </c>
      <c r="I39" s="1">
        <f t="shared" si="2"/>
        <v>0.82051282051282048</v>
      </c>
      <c r="J39" s="1">
        <f t="shared" si="3"/>
        <v>0.87179487179487181</v>
      </c>
      <c r="K39">
        <f t="shared" si="4"/>
        <v>1.7078097843235086E-9</v>
      </c>
    </row>
    <row r="40" spans="1:11" x14ac:dyDescent="0.2">
      <c r="B40" s="1">
        <v>52</v>
      </c>
      <c r="C40" s="4">
        <f t="shared" si="0"/>
        <v>1.5525222037967053E-2</v>
      </c>
      <c r="D40" s="2">
        <v>7740000</v>
      </c>
      <c r="E40" s="5">
        <f t="shared" si="1"/>
        <v>2.8240227502289666E-7</v>
      </c>
      <c r="F40" s="1">
        <v>0</v>
      </c>
      <c r="G40" s="1">
        <v>0</v>
      </c>
      <c r="H40" s="1">
        <v>1</v>
      </c>
      <c r="I40" s="1">
        <f t="shared" si="2"/>
        <v>0.82051282051282048</v>
      </c>
      <c r="J40" s="1">
        <f t="shared" si="3"/>
        <v>0.87179487179487181</v>
      </c>
      <c r="K40">
        <f t="shared" si="4"/>
        <v>1.2231234691918381E-9</v>
      </c>
    </row>
    <row r="41" spans="1:11" x14ac:dyDescent="0.2">
      <c r="B41" s="1">
        <v>47</v>
      </c>
      <c r="C41" s="4">
        <f t="shared" si="0"/>
        <v>2.293111118638411E-2</v>
      </c>
      <c r="D41" s="2">
        <v>6470000</v>
      </c>
      <c r="E41" s="5">
        <f t="shared" si="1"/>
        <v>1.8815536253249597E-7</v>
      </c>
      <c r="F41" s="1">
        <v>0</v>
      </c>
      <c r="G41" s="1">
        <v>0</v>
      </c>
      <c r="H41" s="1">
        <v>1</v>
      </c>
      <c r="I41" s="1">
        <f t="shared" si="2"/>
        <v>0.82051282051282048</v>
      </c>
      <c r="J41" s="1">
        <f t="shared" si="3"/>
        <v>0.87179487179487181</v>
      </c>
      <c r="K41">
        <f t="shared" si="4"/>
        <v>1.2036659881895431E-9</v>
      </c>
    </row>
    <row r="42" spans="1:11" x14ac:dyDescent="0.2">
      <c r="A42" t="s">
        <v>110</v>
      </c>
      <c r="B42" s="1">
        <f>AVERAGE(B3:B41)</f>
        <v>36.92307692307692</v>
      </c>
      <c r="C42" s="4"/>
      <c r="D42" s="1">
        <f>AVERAGE(D3:D41)</f>
        <v>7743076.923076923</v>
      </c>
      <c r="E42" s="5"/>
      <c r="I42" s="1">
        <f t="shared" si="2"/>
        <v>0.82051282051282048</v>
      </c>
      <c r="J42" s="1">
        <f t="shared" si="3"/>
        <v>0.87179487179487181</v>
      </c>
      <c r="K42">
        <f t="shared" si="4"/>
        <v>0</v>
      </c>
    </row>
    <row r="43" spans="1:11" x14ac:dyDescent="0.2">
      <c r="A43" t="s">
        <v>111</v>
      </c>
      <c r="B43" s="1">
        <f>STDEV(B3:B41)</f>
        <v>12.697667865823602</v>
      </c>
      <c r="C43" s="4"/>
      <c r="D43" s="1">
        <f>STDEV(D3:D41)</f>
        <v>1412670.3974465765</v>
      </c>
      <c r="E43" s="5"/>
      <c r="I43" s="1">
        <f t="shared" si="2"/>
        <v>0.82051282051282048</v>
      </c>
      <c r="J43" s="1">
        <f t="shared" si="3"/>
        <v>0.87179487179487181</v>
      </c>
      <c r="K43">
        <f t="shared" si="4"/>
        <v>0</v>
      </c>
    </row>
    <row r="44" spans="1:11" x14ac:dyDescent="0.2">
      <c r="C44" s="1"/>
    </row>
  </sheetData>
  <mergeCells count="2">
    <mergeCell ref="N10:O10"/>
    <mergeCell ref="N16:O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rightToLeft="1" topLeftCell="E1" workbookViewId="0">
      <selection activeCell="K2" sqref="K2:K62"/>
    </sheetView>
  </sheetViews>
  <sheetFormatPr defaultRowHeight="14.25" x14ac:dyDescent="0.2"/>
  <cols>
    <col min="2" max="2" width="4" bestFit="1" customWidth="1"/>
    <col min="3" max="3" width="21.75" bestFit="1" customWidth="1"/>
    <col min="4" max="4" width="14.5" bestFit="1" customWidth="1"/>
    <col min="5" max="5" width="28.5" bestFit="1" customWidth="1"/>
    <col min="6" max="6" width="9.375" bestFit="1" customWidth="1"/>
    <col min="7" max="7" width="14.25" bestFit="1" customWidth="1"/>
    <col min="8" max="8" width="10.875" bestFit="1" customWidth="1"/>
    <col min="10" max="10" width="8.625" bestFit="1" customWidth="1"/>
    <col min="11" max="11" width="14.375" bestFit="1" customWidth="1"/>
    <col min="12" max="12" width="14.375" customWidth="1"/>
    <col min="17" max="17" width="14.25" bestFit="1" customWidth="1"/>
  </cols>
  <sheetData>
    <row r="1" spans="2:17" x14ac:dyDescent="0.2">
      <c r="B1" s="1" t="s">
        <v>102</v>
      </c>
      <c r="C1" s="1" t="s">
        <v>113</v>
      </c>
      <c r="D1" s="1" t="s">
        <v>101</v>
      </c>
      <c r="E1" s="1" t="s">
        <v>112</v>
      </c>
      <c r="F1" s="1" t="s">
        <v>104</v>
      </c>
      <c r="G1" s="1" t="s">
        <v>105</v>
      </c>
      <c r="H1" s="1" t="s">
        <v>103</v>
      </c>
      <c r="I1" s="1" t="s">
        <v>125</v>
      </c>
      <c r="J1" s="1" t="s">
        <v>126</v>
      </c>
      <c r="K1" s="1" t="s">
        <v>127</v>
      </c>
      <c r="L1" s="1"/>
    </row>
    <row r="2" spans="2:17" x14ac:dyDescent="0.2">
      <c r="B2" s="1">
        <v>40</v>
      </c>
      <c r="C2" s="4">
        <f>_xlfn.NORM.DIST(B2,$B$63,$B$64,FALSE)</f>
        <v>2.8565330121422181E-2</v>
      </c>
      <c r="D2" s="2">
        <v>2640000</v>
      </c>
      <c r="E2" s="6">
        <f>_xlfn.NORM.DIST(D2,$D$63,$D$64,FALSE)</f>
        <v>1.29684422633432E-7</v>
      </c>
      <c r="F2" s="1">
        <v>1</v>
      </c>
      <c r="G2" s="1">
        <v>1</v>
      </c>
      <c r="H2" s="1">
        <v>0</v>
      </c>
      <c r="I2">
        <f>IF(F2=1,$M$15,$M$16)</f>
        <v>0.73770491803278693</v>
      </c>
      <c r="J2">
        <f>IF(G2=1,$M$15,$M$16)</f>
        <v>0.73770491803278693</v>
      </c>
      <c r="K2">
        <f>J2*I2*E2*C2*$O$4</f>
        <v>1.2297653519448015E-9</v>
      </c>
    </row>
    <row r="3" spans="2:17" x14ac:dyDescent="0.2">
      <c r="B3" s="1">
        <v>45</v>
      </c>
      <c r="C3" s="4">
        <f t="shared" ref="C3:C62" si="0">_xlfn.NORM.DIST(B3,$B$63,$B$64,FALSE)</f>
        <v>2.6555518338754608E-2</v>
      </c>
      <c r="D3" s="2">
        <v>10300000</v>
      </c>
      <c r="E3" s="6">
        <f t="shared" ref="E3:E62" si="1">_xlfn.NORM.DIST(D3,$D$63,$D$64,FALSE)</f>
        <v>9.7897011200985278E-9</v>
      </c>
      <c r="F3" s="1">
        <v>0</v>
      </c>
      <c r="G3" s="1">
        <v>1</v>
      </c>
      <c r="H3" s="1">
        <v>0</v>
      </c>
      <c r="I3">
        <f t="shared" ref="I3:I64" si="2">IF(F3=1,$M$15,$M$16)</f>
        <v>0.26229508196721313</v>
      </c>
      <c r="J3">
        <f t="shared" ref="J3:J64" si="3">IF(G3=1,$M$15,$M$16)</f>
        <v>0.73770491803278693</v>
      </c>
      <c r="K3">
        <f t="shared" ref="K3:K64" si="4">J3*I3*E3*C3*$O$4</f>
        <v>3.0685052965656754E-11</v>
      </c>
      <c r="N3" s="21" t="s">
        <v>109</v>
      </c>
      <c r="O3" s="21" t="s">
        <v>108</v>
      </c>
      <c r="P3" s="18"/>
      <c r="Q3" s="18"/>
    </row>
    <row r="4" spans="2:17" x14ac:dyDescent="0.2">
      <c r="B4" s="1">
        <v>34</v>
      </c>
      <c r="C4" s="4">
        <f t="shared" si="0"/>
        <v>2.6323160848887819E-2</v>
      </c>
      <c r="D4" s="2">
        <v>3420000</v>
      </c>
      <c r="E4" s="6">
        <f t="shared" si="1"/>
        <v>1.370063862028564E-7</v>
      </c>
      <c r="F4" s="1">
        <v>1</v>
      </c>
      <c r="G4" s="1">
        <v>0</v>
      </c>
      <c r="H4" s="1">
        <v>0</v>
      </c>
      <c r="I4">
        <f t="shared" si="2"/>
        <v>0.73770491803278693</v>
      </c>
      <c r="J4">
        <f t="shared" si="3"/>
        <v>0.26229508196721313</v>
      </c>
      <c r="K4">
        <f t="shared" si="4"/>
        <v>4.2567829865027817E-10</v>
      </c>
      <c r="N4" s="7">
        <v>61</v>
      </c>
      <c r="O4" s="7">
        <v>0.61</v>
      </c>
      <c r="P4" s="13">
        <v>0</v>
      </c>
      <c r="Q4" s="13" t="s">
        <v>103</v>
      </c>
    </row>
    <row r="5" spans="2:17" x14ac:dyDescent="0.2">
      <c r="B5" s="1">
        <v>29</v>
      </c>
      <c r="C5" s="4">
        <f t="shared" si="0"/>
        <v>2.1354277879583591E-2</v>
      </c>
      <c r="D5" s="2">
        <v>3600000</v>
      </c>
      <c r="E5" s="6">
        <f t="shared" si="1"/>
        <v>1.3734029442927438E-7</v>
      </c>
      <c r="F5" s="1">
        <v>1</v>
      </c>
      <c r="G5" s="1">
        <v>1</v>
      </c>
      <c r="H5" s="1">
        <v>0</v>
      </c>
      <c r="I5">
        <f t="shared" si="2"/>
        <v>0.73770491803278693</v>
      </c>
      <c r="J5">
        <f t="shared" si="3"/>
        <v>0.73770491803278693</v>
      </c>
      <c r="K5">
        <f t="shared" si="4"/>
        <v>9.735943758845521E-10</v>
      </c>
    </row>
    <row r="6" spans="2:17" x14ac:dyDescent="0.2">
      <c r="B6" s="1">
        <v>59</v>
      </c>
      <c r="C6" s="4">
        <f t="shared" si="0"/>
        <v>1.0942588201161077E-2</v>
      </c>
      <c r="D6" s="2">
        <v>5260000</v>
      </c>
      <c r="E6" s="6">
        <f t="shared" si="1"/>
        <v>1.1720223465812384E-7</v>
      </c>
      <c r="F6" s="1">
        <v>1</v>
      </c>
      <c r="G6" s="1">
        <v>0</v>
      </c>
      <c r="H6" s="1">
        <v>0</v>
      </c>
      <c r="I6">
        <f t="shared" si="2"/>
        <v>0.73770491803278693</v>
      </c>
      <c r="J6">
        <f t="shared" si="3"/>
        <v>0.26229508196721313</v>
      </c>
      <c r="K6">
        <f t="shared" si="4"/>
        <v>1.5137655227642336E-10</v>
      </c>
    </row>
    <row r="7" spans="2:17" x14ac:dyDescent="0.2">
      <c r="B7" s="1">
        <v>26</v>
      </c>
      <c r="C7" s="4">
        <f t="shared" si="0"/>
        <v>1.7710773221087699E-2</v>
      </c>
      <c r="D7" s="2">
        <v>5350000</v>
      </c>
      <c r="E7" s="6">
        <f t="shared" si="1"/>
        <v>1.1511947725074177E-7</v>
      </c>
      <c r="F7" s="1">
        <v>0</v>
      </c>
      <c r="G7" s="1">
        <v>1</v>
      </c>
      <c r="H7" s="1">
        <v>0</v>
      </c>
      <c r="I7">
        <f t="shared" si="2"/>
        <v>0.26229508196721313</v>
      </c>
      <c r="J7">
        <f t="shared" si="3"/>
        <v>0.73770491803278693</v>
      </c>
      <c r="K7">
        <f t="shared" si="4"/>
        <v>2.4065173238377012E-10</v>
      </c>
      <c r="M7" s="32" t="s">
        <v>108</v>
      </c>
      <c r="N7" s="32"/>
      <c r="O7" s="23" t="s">
        <v>128</v>
      </c>
      <c r="P7" s="15"/>
      <c r="Q7" s="15"/>
    </row>
    <row r="8" spans="2:17" x14ac:dyDescent="0.2">
      <c r="B8" s="1">
        <v>51</v>
      </c>
      <c r="C8" s="4">
        <f t="shared" si="0"/>
        <v>2.0540492759490093E-2</v>
      </c>
      <c r="D8" s="2">
        <v>5170000</v>
      </c>
      <c r="E8" s="6">
        <f t="shared" si="1"/>
        <v>1.1920817366125452E-7</v>
      </c>
      <c r="F8" s="1">
        <v>1</v>
      </c>
      <c r="G8" s="1">
        <v>1</v>
      </c>
      <c r="H8" s="1">
        <v>0</v>
      </c>
      <c r="I8">
        <f t="shared" si="2"/>
        <v>0.73770491803278693</v>
      </c>
      <c r="J8">
        <f t="shared" si="3"/>
        <v>0.73770491803278693</v>
      </c>
      <c r="K8">
        <f t="shared" si="4"/>
        <v>8.1285313469198322E-10</v>
      </c>
      <c r="M8" s="24">
        <v>0.80327868852459017</v>
      </c>
      <c r="N8" s="28" t="s">
        <v>116</v>
      </c>
      <c r="O8" s="9">
        <v>49</v>
      </c>
      <c r="P8" s="11">
        <v>1</v>
      </c>
      <c r="Q8" s="12" t="s">
        <v>105</v>
      </c>
    </row>
    <row r="9" spans="2:17" x14ac:dyDescent="0.2">
      <c r="B9" s="1">
        <v>20</v>
      </c>
      <c r="C9" s="4">
        <f t="shared" si="0"/>
        <v>1.0606887409077521E-2</v>
      </c>
      <c r="D9" s="2">
        <v>810000</v>
      </c>
      <c r="E9" s="6">
        <f t="shared" si="1"/>
        <v>8.5900715446703916E-8</v>
      </c>
      <c r="F9" s="1">
        <v>1</v>
      </c>
      <c r="G9" s="1">
        <v>1</v>
      </c>
      <c r="H9" s="1">
        <v>0</v>
      </c>
      <c r="I9">
        <f t="shared" si="2"/>
        <v>0.73770491803278693</v>
      </c>
      <c r="J9">
        <f t="shared" si="3"/>
        <v>0.73770491803278693</v>
      </c>
      <c r="K9">
        <f t="shared" si="4"/>
        <v>3.0246834666104093E-10</v>
      </c>
      <c r="M9" s="24">
        <v>0.19672131147540983</v>
      </c>
      <c r="N9" s="25" t="s">
        <v>117</v>
      </c>
      <c r="O9" s="9">
        <v>12</v>
      </c>
      <c r="P9" s="11">
        <v>0</v>
      </c>
      <c r="Q9" s="12" t="s">
        <v>105</v>
      </c>
    </row>
    <row r="10" spans="2:17" x14ac:dyDescent="0.2">
      <c r="B10" s="1">
        <v>46</v>
      </c>
      <c r="C10" s="4">
        <f t="shared" si="0"/>
        <v>2.5771163140104421E-2</v>
      </c>
      <c r="D10" s="2">
        <v>1130000</v>
      </c>
      <c r="E10" s="6">
        <f t="shared" si="1"/>
        <v>9.4997997669236315E-8</v>
      </c>
      <c r="F10" s="1">
        <v>1</v>
      </c>
      <c r="G10" s="1">
        <v>1</v>
      </c>
      <c r="H10" s="1">
        <v>0</v>
      </c>
      <c r="I10">
        <f t="shared" si="2"/>
        <v>0.73770491803278693</v>
      </c>
      <c r="J10">
        <f t="shared" si="3"/>
        <v>0.73770491803278693</v>
      </c>
      <c r="K10">
        <f t="shared" si="4"/>
        <v>8.1272508430036502E-10</v>
      </c>
      <c r="N10" s="10"/>
      <c r="O10" s="9">
        <v>61</v>
      </c>
      <c r="P10" s="15"/>
      <c r="Q10" s="10"/>
    </row>
    <row r="11" spans="2:17" x14ac:dyDescent="0.2">
      <c r="B11" s="1">
        <v>26</v>
      </c>
      <c r="C11" s="4">
        <f t="shared" si="0"/>
        <v>1.7710773221087699E-2</v>
      </c>
      <c r="D11" s="2">
        <v>1170000</v>
      </c>
      <c r="E11" s="6">
        <f t="shared" si="1"/>
        <v>9.6118845486326927E-8</v>
      </c>
      <c r="F11" s="1">
        <v>0</v>
      </c>
      <c r="G11" s="1">
        <v>1</v>
      </c>
      <c r="H11" s="1">
        <v>0</v>
      </c>
      <c r="I11">
        <f t="shared" si="2"/>
        <v>0.26229508196721313</v>
      </c>
      <c r="J11">
        <f t="shared" si="3"/>
        <v>0.73770491803278693</v>
      </c>
      <c r="K11">
        <f t="shared" si="4"/>
        <v>2.0093182520826163E-10</v>
      </c>
    </row>
    <row r="12" spans="2:17" x14ac:dyDescent="0.2">
      <c r="B12" s="1">
        <v>60</v>
      </c>
      <c r="C12" s="4">
        <f t="shared" si="0"/>
        <v>9.8834347850836404E-3</v>
      </c>
      <c r="D12" s="2">
        <v>6910000</v>
      </c>
      <c r="E12" s="6">
        <f t="shared" si="1"/>
        <v>7.2431142629208334E-8</v>
      </c>
      <c r="F12" s="1">
        <v>0</v>
      </c>
      <c r="G12" s="1">
        <v>0</v>
      </c>
      <c r="H12" s="1">
        <v>0</v>
      </c>
      <c r="I12">
        <f t="shared" si="2"/>
        <v>0.26229508196721313</v>
      </c>
      <c r="J12">
        <f t="shared" si="3"/>
        <v>0.26229508196721313</v>
      </c>
      <c r="K12">
        <f t="shared" si="4"/>
        <v>3.0043004835037261E-11</v>
      </c>
    </row>
    <row r="13" spans="2:17" x14ac:dyDescent="0.2">
      <c r="B13" s="1">
        <v>60</v>
      </c>
      <c r="C13" s="4">
        <f t="shared" si="0"/>
        <v>9.8834347850836404E-3</v>
      </c>
      <c r="D13" s="2">
        <v>1330000</v>
      </c>
      <c r="E13" s="6">
        <f t="shared" si="1"/>
        <v>1.0054519821268192E-7</v>
      </c>
      <c r="F13" s="1">
        <v>0</v>
      </c>
      <c r="G13" s="1">
        <v>1</v>
      </c>
      <c r="H13" s="1">
        <v>0</v>
      </c>
      <c r="I13">
        <f t="shared" si="2"/>
        <v>0.26229508196721313</v>
      </c>
      <c r="J13">
        <f t="shared" si="3"/>
        <v>0.73770491803278693</v>
      </c>
      <c r="K13">
        <f t="shared" si="4"/>
        <v>1.172929466937069E-10</v>
      </c>
    </row>
    <row r="14" spans="2:17" x14ac:dyDescent="0.2">
      <c r="B14" s="1">
        <v>23</v>
      </c>
      <c r="C14" s="4">
        <f t="shared" si="0"/>
        <v>1.4026152134410448E-2</v>
      </c>
      <c r="D14" s="2">
        <v>380000</v>
      </c>
      <c r="E14" s="6">
        <f t="shared" si="1"/>
        <v>7.3612393422874059E-8</v>
      </c>
      <c r="F14" s="1">
        <v>1</v>
      </c>
      <c r="G14" s="1">
        <v>1</v>
      </c>
      <c r="H14" s="1">
        <v>0</v>
      </c>
      <c r="I14">
        <f t="shared" si="2"/>
        <v>0.73770491803278693</v>
      </c>
      <c r="J14">
        <f t="shared" si="3"/>
        <v>0.73770491803278693</v>
      </c>
      <c r="K14">
        <f t="shared" si="4"/>
        <v>3.4275569245619609E-10</v>
      </c>
      <c r="M14" s="32" t="s">
        <v>108</v>
      </c>
      <c r="N14" s="32"/>
      <c r="O14" s="23" t="s">
        <v>129</v>
      </c>
      <c r="P14" s="15"/>
      <c r="Q14" s="15"/>
    </row>
    <row r="15" spans="2:17" x14ac:dyDescent="0.2">
      <c r="B15" s="1">
        <v>53</v>
      </c>
      <c r="C15" s="4">
        <f t="shared" si="0"/>
        <v>1.8096971271696224E-2</v>
      </c>
      <c r="D15" s="2">
        <v>1120000</v>
      </c>
      <c r="E15" s="6">
        <f t="shared" si="1"/>
        <v>9.471702733178522E-8</v>
      </c>
      <c r="F15" s="1">
        <v>1</v>
      </c>
      <c r="G15" s="1">
        <v>1</v>
      </c>
      <c r="H15" s="1">
        <v>0</v>
      </c>
      <c r="I15">
        <f t="shared" si="2"/>
        <v>0.73770491803278693</v>
      </c>
      <c r="J15">
        <f t="shared" si="3"/>
        <v>0.73770491803278693</v>
      </c>
      <c r="K15">
        <f t="shared" si="4"/>
        <v>5.6902211937568223E-10</v>
      </c>
      <c r="M15" s="24">
        <v>0.73770491803278693</v>
      </c>
      <c r="N15" s="24" t="s">
        <v>118</v>
      </c>
      <c r="O15" s="9">
        <v>45</v>
      </c>
      <c r="P15" s="11">
        <v>1</v>
      </c>
      <c r="Q15" s="12" t="s">
        <v>104</v>
      </c>
    </row>
    <row r="16" spans="2:17" x14ac:dyDescent="0.2">
      <c r="B16" s="1">
        <v>49</v>
      </c>
      <c r="C16" s="4">
        <f t="shared" si="0"/>
        <v>2.2840415106915979E-2</v>
      </c>
      <c r="D16" s="2">
        <v>1720000</v>
      </c>
      <c r="E16" s="6">
        <f t="shared" si="1"/>
        <v>1.1079002090383901E-7</v>
      </c>
      <c r="F16" s="1">
        <v>1</v>
      </c>
      <c r="G16" s="1">
        <v>1</v>
      </c>
      <c r="H16" s="1">
        <v>0</v>
      </c>
      <c r="I16">
        <f t="shared" si="2"/>
        <v>0.73770491803278693</v>
      </c>
      <c r="J16">
        <f t="shared" si="3"/>
        <v>0.73770491803278693</v>
      </c>
      <c r="K16">
        <f t="shared" si="4"/>
        <v>8.4003973540554968E-10</v>
      </c>
      <c r="M16" s="24">
        <v>0.26229508196721313</v>
      </c>
      <c r="N16" s="24" t="s">
        <v>119</v>
      </c>
      <c r="O16" s="9">
        <v>16</v>
      </c>
      <c r="P16" s="11">
        <v>0</v>
      </c>
      <c r="Q16" s="12" t="s">
        <v>114</v>
      </c>
    </row>
    <row r="17" spans="2:17" x14ac:dyDescent="0.2">
      <c r="B17" s="1">
        <v>26</v>
      </c>
      <c r="C17" s="4">
        <f t="shared" si="0"/>
        <v>1.7710773221087699E-2</v>
      </c>
      <c r="D17" s="2">
        <v>4530000</v>
      </c>
      <c r="E17" s="6">
        <f t="shared" si="1"/>
        <v>1.3082524264519896E-7</v>
      </c>
      <c r="F17" s="1">
        <v>1</v>
      </c>
      <c r="G17" s="1">
        <v>0</v>
      </c>
      <c r="H17" s="1">
        <v>0</v>
      </c>
      <c r="I17">
        <f t="shared" si="2"/>
        <v>0.73770491803278693</v>
      </c>
      <c r="J17">
        <f t="shared" si="3"/>
        <v>0.26229508196721313</v>
      </c>
      <c r="K17">
        <f t="shared" si="4"/>
        <v>2.7348387982617723E-10</v>
      </c>
      <c r="N17" s="10"/>
      <c r="O17" s="9">
        <v>61</v>
      </c>
      <c r="P17" s="15"/>
      <c r="Q17" s="10"/>
    </row>
    <row r="18" spans="2:17" x14ac:dyDescent="0.2">
      <c r="B18" s="1">
        <v>54</v>
      </c>
      <c r="C18" s="4">
        <f t="shared" si="0"/>
        <v>1.6856270096892306E-2</v>
      </c>
      <c r="D18" s="2">
        <v>6950000</v>
      </c>
      <c r="E18" s="6">
        <f t="shared" si="1"/>
        <v>7.1304770141967607E-8</v>
      </c>
      <c r="F18" s="1">
        <v>0</v>
      </c>
      <c r="G18" s="1">
        <v>0</v>
      </c>
      <c r="H18" s="1">
        <v>0</v>
      </c>
      <c r="I18">
        <f t="shared" si="2"/>
        <v>0.26229508196721313</v>
      </c>
      <c r="J18">
        <f t="shared" si="3"/>
        <v>0.26229508196721313</v>
      </c>
      <c r="K18">
        <f t="shared" si="4"/>
        <v>5.0441755896019011E-11</v>
      </c>
    </row>
    <row r="19" spans="2:17" x14ac:dyDescent="0.2">
      <c r="B19" s="1">
        <v>47</v>
      </c>
      <c r="C19" s="4">
        <f t="shared" si="0"/>
        <v>2.4882000868718827E-2</v>
      </c>
      <c r="D19" s="2">
        <v>650000</v>
      </c>
      <c r="E19" s="6">
        <f t="shared" si="1"/>
        <v>8.131325278582932E-8</v>
      </c>
      <c r="F19" s="1">
        <v>0</v>
      </c>
      <c r="G19" s="1">
        <v>1</v>
      </c>
      <c r="H19" s="1">
        <v>0</v>
      </c>
      <c r="I19">
        <f t="shared" si="2"/>
        <v>0.26229508196721313</v>
      </c>
      <c r="J19">
        <f t="shared" si="3"/>
        <v>0.73770491803278693</v>
      </c>
      <c r="K19">
        <f t="shared" si="4"/>
        <v>2.3880823394227187E-10</v>
      </c>
    </row>
    <row r="20" spans="2:17" x14ac:dyDescent="0.2">
      <c r="B20" s="1">
        <v>62</v>
      </c>
      <c r="C20" s="4">
        <f t="shared" si="0"/>
        <v>7.939620079173251E-3</v>
      </c>
      <c r="D20" s="2">
        <v>5430000</v>
      </c>
      <c r="E20" s="6">
        <f t="shared" si="1"/>
        <v>1.1320795151399871E-7</v>
      </c>
      <c r="F20" s="1">
        <v>0</v>
      </c>
      <c r="G20" s="1">
        <v>0</v>
      </c>
      <c r="H20" s="1">
        <v>0</v>
      </c>
      <c r="I20">
        <f t="shared" si="2"/>
        <v>0.26229508196721313</v>
      </c>
      <c r="J20">
        <f t="shared" si="3"/>
        <v>0.26229508196721313</v>
      </c>
      <c r="K20">
        <f t="shared" si="4"/>
        <v>3.7721311473840941E-11</v>
      </c>
      <c r="O20" s="21" t="s">
        <v>108</v>
      </c>
      <c r="P20" s="18"/>
      <c r="Q20" s="18"/>
    </row>
    <row r="21" spans="2:17" x14ac:dyDescent="0.2">
      <c r="B21" s="1">
        <v>51</v>
      </c>
      <c r="C21" s="4">
        <f t="shared" si="0"/>
        <v>2.0540492759490093E-2</v>
      </c>
      <c r="D21" s="2">
        <v>5240000</v>
      </c>
      <c r="E21" s="6">
        <f t="shared" si="1"/>
        <v>1.1765482267982463E-7</v>
      </c>
      <c r="F21" s="1">
        <v>0</v>
      </c>
      <c r="G21" s="1">
        <v>0</v>
      </c>
      <c r="H21" s="1">
        <v>0</v>
      </c>
      <c r="I21">
        <f t="shared" si="2"/>
        <v>0.26229508196721313</v>
      </c>
      <c r="J21">
        <f t="shared" si="3"/>
        <v>0.26229508196721313</v>
      </c>
      <c r="K21">
        <f t="shared" si="4"/>
        <v>1.0142166172848382E-10</v>
      </c>
      <c r="O21" s="7"/>
      <c r="P21" s="13">
        <v>0</v>
      </c>
      <c r="Q21" s="14" t="s">
        <v>102</v>
      </c>
    </row>
    <row r="22" spans="2:17" x14ac:dyDescent="0.2">
      <c r="B22" s="1">
        <v>60</v>
      </c>
      <c r="C22" s="4">
        <f t="shared" si="0"/>
        <v>9.8834347850836404E-3</v>
      </c>
      <c r="D22" s="2">
        <v>1200000</v>
      </c>
      <c r="E22" s="6">
        <f t="shared" si="1"/>
        <v>9.6956084478842705E-8</v>
      </c>
      <c r="F22" s="1">
        <v>1</v>
      </c>
      <c r="G22" s="1">
        <v>1</v>
      </c>
      <c r="H22" s="1">
        <v>0</v>
      </c>
      <c r="I22">
        <f t="shared" si="2"/>
        <v>0.73770491803278693</v>
      </c>
      <c r="J22">
        <f t="shared" si="3"/>
        <v>0.73770491803278693</v>
      </c>
      <c r="K22">
        <f t="shared" si="4"/>
        <v>3.1811061547155685E-10</v>
      </c>
      <c r="Q22" s="3"/>
    </row>
    <row r="23" spans="2:17" x14ac:dyDescent="0.2">
      <c r="B23" s="1">
        <v>18</v>
      </c>
      <c r="C23" s="4">
        <f t="shared" si="0"/>
        <v>8.581195277965286E-3</v>
      </c>
      <c r="D23" s="2">
        <v>510000</v>
      </c>
      <c r="E23" s="6">
        <f t="shared" si="1"/>
        <v>7.7307986065688989E-8</v>
      </c>
      <c r="F23" s="1">
        <v>1</v>
      </c>
      <c r="G23" s="1">
        <v>1</v>
      </c>
      <c r="H23" s="1">
        <v>0</v>
      </c>
      <c r="I23">
        <f t="shared" si="2"/>
        <v>0.73770491803278693</v>
      </c>
      <c r="J23">
        <f t="shared" si="3"/>
        <v>0.73770491803278693</v>
      </c>
      <c r="K23">
        <f t="shared" si="4"/>
        <v>2.2022536443871975E-10</v>
      </c>
      <c r="Q23" s="3"/>
    </row>
    <row r="24" spans="2:17" x14ac:dyDescent="0.2">
      <c r="B24" s="1">
        <v>61</v>
      </c>
      <c r="C24" s="4">
        <f t="shared" si="0"/>
        <v>8.8811210482902716E-3</v>
      </c>
      <c r="D24" s="2">
        <v>40000</v>
      </c>
      <c r="E24" s="6">
        <f t="shared" si="1"/>
        <v>6.4150488471482559E-8</v>
      </c>
      <c r="F24" s="1">
        <v>1</v>
      </c>
      <c r="G24" s="1">
        <v>1</v>
      </c>
      <c r="H24" s="1">
        <v>0</v>
      </c>
      <c r="I24">
        <f t="shared" si="2"/>
        <v>0.73770491803278693</v>
      </c>
      <c r="J24">
        <f t="shared" si="3"/>
        <v>0.73770491803278693</v>
      </c>
      <c r="K24">
        <f t="shared" si="4"/>
        <v>1.8913110052129952E-10</v>
      </c>
      <c r="O24" s="21" t="s">
        <v>108</v>
      </c>
      <c r="P24" s="18"/>
      <c r="Q24" s="22"/>
    </row>
    <row r="25" spans="2:17" x14ac:dyDescent="0.2">
      <c r="B25" s="1">
        <v>59</v>
      </c>
      <c r="C25" s="4">
        <f t="shared" si="0"/>
        <v>1.0942588201161077E-2</v>
      </c>
      <c r="D25" s="2">
        <v>5350000</v>
      </c>
      <c r="E25" s="6">
        <f t="shared" si="1"/>
        <v>1.1511947725074177E-7</v>
      </c>
      <c r="F25" s="1">
        <v>1</v>
      </c>
      <c r="G25" s="1">
        <v>0</v>
      </c>
      <c r="H25" s="1">
        <v>0</v>
      </c>
      <c r="I25">
        <f t="shared" si="2"/>
        <v>0.73770491803278693</v>
      </c>
      <c r="J25">
        <f t="shared" si="3"/>
        <v>0.26229508196721313</v>
      </c>
      <c r="K25">
        <f t="shared" si="4"/>
        <v>1.4868649575593684E-10</v>
      </c>
      <c r="O25" s="7"/>
      <c r="P25" s="13">
        <v>0</v>
      </c>
      <c r="Q25" s="14" t="s">
        <v>115</v>
      </c>
    </row>
    <row r="26" spans="2:17" x14ac:dyDescent="0.2">
      <c r="B26" s="1">
        <v>46</v>
      </c>
      <c r="C26" s="4">
        <f t="shared" si="0"/>
        <v>2.5771163140104421E-2</v>
      </c>
      <c r="D26" s="2">
        <v>2020000</v>
      </c>
      <c r="E26" s="6">
        <f t="shared" si="1"/>
        <v>1.1792012018251751E-7</v>
      </c>
      <c r="F26" s="1">
        <v>1</v>
      </c>
      <c r="G26" s="1">
        <v>1</v>
      </c>
      <c r="H26" s="1">
        <v>0</v>
      </c>
      <c r="I26">
        <f t="shared" si="2"/>
        <v>0.73770491803278693</v>
      </c>
      <c r="J26">
        <f t="shared" si="3"/>
        <v>0.73770491803278693</v>
      </c>
      <c r="K26">
        <f t="shared" si="4"/>
        <v>1.0088279960355519E-9</v>
      </c>
    </row>
    <row r="27" spans="2:17" x14ac:dyDescent="0.2">
      <c r="B27" s="1">
        <v>38</v>
      </c>
      <c r="C27" s="4">
        <f t="shared" si="0"/>
        <v>2.8373789154124616E-2</v>
      </c>
      <c r="D27" s="2">
        <v>1660000</v>
      </c>
      <c r="E27" s="6">
        <f t="shared" si="1"/>
        <v>1.0927662380804434E-7</v>
      </c>
      <c r="F27" s="1">
        <v>1</v>
      </c>
      <c r="G27" s="1">
        <v>0</v>
      </c>
      <c r="H27" s="1">
        <v>0</v>
      </c>
      <c r="I27">
        <f t="shared" si="2"/>
        <v>0.73770491803278693</v>
      </c>
      <c r="J27">
        <f t="shared" si="3"/>
        <v>0.26229508196721313</v>
      </c>
      <c r="K27">
        <f t="shared" si="4"/>
        <v>3.6597150099195281E-10</v>
      </c>
    </row>
    <row r="28" spans="2:17" x14ac:dyDescent="0.2">
      <c r="B28" s="1">
        <v>37</v>
      </c>
      <c r="C28" s="4">
        <f t="shared" si="0"/>
        <v>2.8061730352742762E-2</v>
      </c>
      <c r="D28" s="2">
        <v>1290000</v>
      </c>
      <c r="E28" s="6">
        <f t="shared" si="1"/>
        <v>9.9448142461790707E-8</v>
      </c>
      <c r="F28" s="1">
        <v>0</v>
      </c>
      <c r="G28" s="1">
        <v>1</v>
      </c>
      <c r="H28" s="1">
        <v>0</v>
      </c>
      <c r="I28">
        <f t="shared" si="2"/>
        <v>0.26229508196721313</v>
      </c>
      <c r="J28">
        <f t="shared" si="3"/>
        <v>0.73770491803278693</v>
      </c>
      <c r="K28">
        <f t="shared" si="4"/>
        <v>3.2939255895862652E-10</v>
      </c>
    </row>
    <row r="29" spans="2:17" x14ac:dyDescent="0.2">
      <c r="B29" s="1">
        <v>27</v>
      </c>
      <c r="C29" s="4">
        <f t="shared" si="0"/>
        <v>1.8947326311602557E-2</v>
      </c>
      <c r="D29" s="2">
        <v>3380000</v>
      </c>
      <c r="E29" s="6">
        <f t="shared" si="1"/>
        <v>1.3686090244653177E-7</v>
      </c>
      <c r="F29" s="1">
        <v>1</v>
      </c>
      <c r="G29" s="1">
        <v>1</v>
      </c>
      <c r="H29" s="1">
        <v>0</v>
      </c>
      <c r="I29">
        <f t="shared" si="2"/>
        <v>0.73770491803278693</v>
      </c>
      <c r="J29">
        <f t="shared" si="3"/>
        <v>0.73770491803278693</v>
      </c>
      <c r="K29">
        <f t="shared" si="4"/>
        <v>8.6084017382927148E-10</v>
      </c>
    </row>
    <row r="30" spans="2:17" x14ac:dyDescent="0.2">
      <c r="B30" s="1">
        <v>26</v>
      </c>
      <c r="C30" s="4">
        <f t="shared" si="0"/>
        <v>1.7710773221087699E-2</v>
      </c>
      <c r="D30" s="2">
        <v>2940000</v>
      </c>
      <c r="E30" s="6">
        <f t="shared" si="1"/>
        <v>1.3358822793361239E-7</v>
      </c>
      <c r="F30" s="1">
        <v>1</v>
      </c>
      <c r="G30" s="1">
        <v>1</v>
      </c>
      <c r="H30" s="1">
        <v>0</v>
      </c>
      <c r="I30">
        <f t="shared" si="2"/>
        <v>0.73770491803278693</v>
      </c>
      <c r="J30">
        <f t="shared" si="3"/>
        <v>0.73770491803278693</v>
      </c>
      <c r="K30">
        <f t="shared" si="4"/>
        <v>7.854180967421056E-10</v>
      </c>
    </row>
    <row r="31" spans="2:17" x14ac:dyDescent="0.2">
      <c r="B31" s="1">
        <v>56</v>
      </c>
      <c r="C31" s="4">
        <f t="shared" si="0"/>
        <v>1.4400871695537399E-2</v>
      </c>
      <c r="D31" s="2">
        <v>2560000</v>
      </c>
      <c r="E31" s="6">
        <f t="shared" si="1"/>
        <v>1.2843122865763053E-7</v>
      </c>
      <c r="F31" s="1">
        <v>0</v>
      </c>
      <c r="G31" s="1">
        <v>1</v>
      </c>
      <c r="H31" s="1">
        <v>0</v>
      </c>
      <c r="I31">
        <f t="shared" si="2"/>
        <v>0.26229508196721313</v>
      </c>
      <c r="J31">
        <f t="shared" si="3"/>
        <v>0.73770491803278693</v>
      </c>
      <c r="K31">
        <f t="shared" si="4"/>
        <v>2.1830419423460813E-10</v>
      </c>
    </row>
    <row r="32" spans="2:17" x14ac:dyDescent="0.2">
      <c r="B32" s="1">
        <v>37</v>
      </c>
      <c r="C32" s="4">
        <f t="shared" si="0"/>
        <v>2.8061730352742762E-2</v>
      </c>
      <c r="D32" s="2">
        <v>570000</v>
      </c>
      <c r="E32" s="6">
        <f t="shared" si="1"/>
        <v>7.9022262257809342E-8</v>
      </c>
      <c r="F32" s="1">
        <v>1</v>
      </c>
      <c r="G32" s="1">
        <v>1</v>
      </c>
      <c r="H32" s="1">
        <v>0</v>
      </c>
      <c r="I32">
        <f t="shared" si="2"/>
        <v>0.73770491803278693</v>
      </c>
      <c r="J32">
        <f t="shared" si="3"/>
        <v>0.73770491803278693</v>
      </c>
      <c r="K32">
        <f t="shared" si="4"/>
        <v>7.3613776492922857E-10</v>
      </c>
    </row>
    <row r="33" spans="2:11" x14ac:dyDescent="0.2">
      <c r="B33" s="1">
        <v>38</v>
      </c>
      <c r="C33" s="4">
        <f t="shared" si="0"/>
        <v>2.8373789154124616E-2</v>
      </c>
      <c r="D33" s="2">
        <v>2560000</v>
      </c>
      <c r="E33" s="6">
        <f t="shared" si="1"/>
        <v>1.2843122865763053E-7</v>
      </c>
      <c r="F33" s="1">
        <v>1</v>
      </c>
      <c r="G33" s="1">
        <v>1</v>
      </c>
      <c r="H33" s="1">
        <v>0</v>
      </c>
      <c r="I33">
        <f t="shared" si="2"/>
        <v>0.73770491803278693</v>
      </c>
      <c r="J33">
        <f t="shared" si="3"/>
        <v>0.73770491803278693</v>
      </c>
      <c r="K33">
        <f t="shared" si="4"/>
        <v>1.2097152820560609E-9</v>
      </c>
    </row>
    <row r="34" spans="2:11" x14ac:dyDescent="0.2">
      <c r="B34" s="1">
        <v>44</v>
      </c>
      <c r="C34" s="4">
        <f t="shared" si="0"/>
        <v>2.7223727498544785E-2</v>
      </c>
      <c r="D34" s="2">
        <v>2840000</v>
      </c>
      <c r="E34" s="6">
        <f t="shared" si="1"/>
        <v>1.3243094335971592E-7</v>
      </c>
      <c r="F34" s="1">
        <v>1</v>
      </c>
      <c r="G34" s="1">
        <v>1</v>
      </c>
      <c r="H34" s="1">
        <v>0</v>
      </c>
      <c r="I34">
        <f t="shared" si="2"/>
        <v>0.73770491803278693</v>
      </c>
      <c r="J34">
        <f t="shared" si="3"/>
        <v>0.73770491803278693</v>
      </c>
      <c r="K34">
        <f t="shared" si="4"/>
        <v>1.1968294142065992E-9</v>
      </c>
    </row>
    <row r="35" spans="2:11" x14ac:dyDescent="0.2">
      <c r="B35" s="1">
        <v>51</v>
      </c>
      <c r="C35" s="4">
        <f t="shared" si="0"/>
        <v>2.0540492759490093E-2</v>
      </c>
      <c r="D35" s="2">
        <v>2420000</v>
      </c>
      <c r="E35" s="6">
        <f t="shared" si="1"/>
        <v>1.2603694758209263E-7</v>
      </c>
      <c r="F35" s="1">
        <v>1</v>
      </c>
      <c r="G35" s="1">
        <v>1</v>
      </c>
      <c r="H35" s="1">
        <v>0</v>
      </c>
      <c r="I35">
        <f t="shared" si="2"/>
        <v>0.73770491803278693</v>
      </c>
      <c r="J35">
        <f t="shared" si="3"/>
        <v>0.73770491803278693</v>
      </c>
      <c r="K35">
        <f t="shared" si="4"/>
        <v>8.5941697437825702E-10</v>
      </c>
    </row>
    <row r="36" spans="2:11" x14ac:dyDescent="0.2">
      <c r="B36" s="1">
        <v>22</v>
      </c>
      <c r="C36" s="4">
        <f t="shared" si="0"/>
        <v>1.2844473477958257E-2</v>
      </c>
      <c r="D36" s="2">
        <v>2560000</v>
      </c>
      <c r="E36" s="6">
        <f t="shared" si="1"/>
        <v>1.2843122865763053E-7</v>
      </c>
      <c r="F36" s="1">
        <v>1</v>
      </c>
      <c r="G36" s="1">
        <v>1</v>
      </c>
      <c r="H36" s="1">
        <v>0</v>
      </c>
      <c r="I36">
        <f t="shared" si="2"/>
        <v>0.73770491803278693</v>
      </c>
      <c r="J36">
        <f t="shared" si="3"/>
        <v>0.73770491803278693</v>
      </c>
      <c r="K36">
        <f t="shared" si="4"/>
        <v>5.476235751188392E-10</v>
      </c>
    </row>
    <row r="37" spans="2:11" x14ac:dyDescent="0.2">
      <c r="B37" s="1">
        <v>42</v>
      </c>
      <c r="C37" s="4">
        <f t="shared" si="0"/>
        <v>2.8174053267700502E-2</v>
      </c>
      <c r="D37" s="2">
        <v>3000000</v>
      </c>
      <c r="E37" s="6">
        <f t="shared" si="1"/>
        <v>1.3421107106203246E-7</v>
      </c>
      <c r="F37" s="1">
        <v>1</v>
      </c>
      <c r="G37" s="1">
        <v>1</v>
      </c>
      <c r="H37" s="1">
        <v>0</v>
      </c>
      <c r="I37">
        <f t="shared" si="2"/>
        <v>0.73770491803278693</v>
      </c>
      <c r="J37">
        <f t="shared" si="3"/>
        <v>0.73770491803278693</v>
      </c>
      <c r="K37">
        <f t="shared" si="4"/>
        <v>1.2552576191908362E-9</v>
      </c>
    </row>
    <row r="38" spans="2:11" x14ac:dyDescent="0.2">
      <c r="B38" s="1">
        <v>49</v>
      </c>
      <c r="C38" s="4">
        <f t="shared" si="0"/>
        <v>2.2840415106915979E-2</v>
      </c>
      <c r="D38" s="2">
        <v>930000</v>
      </c>
      <c r="E38" s="6">
        <f t="shared" si="1"/>
        <v>8.9332317008995113E-8</v>
      </c>
      <c r="F38" s="1">
        <v>1</v>
      </c>
      <c r="G38" s="1">
        <v>1</v>
      </c>
      <c r="H38" s="1">
        <v>0</v>
      </c>
      <c r="I38">
        <f t="shared" si="2"/>
        <v>0.73770491803278693</v>
      </c>
      <c r="J38">
        <f t="shared" si="3"/>
        <v>0.73770491803278693</v>
      </c>
      <c r="K38">
        <f t="shared" si="4"/>
        <v>6.7734165343767543E-10</v>
      </c>
    </row>
    <row r="39" spans="2:11" x14ac:dyDescent="0.2">
      <c r="B39" s="1">
        <v>20</v>
      </c>
      <c r="C39" s="4">
        <f t="shared" si="0"/>
        <v>1.0606887409077521E-2</v>
      </c>
      <c r="D39" s="2">
        <v>910000</v>
      </c>
      <c r="E39" s="6">
        <f t="shared" si="1"/>
        <v>8.8761527979565217E-8</v>
      </c>
      <c r="F39" s="1">
        <v>1</v>
      </c>
      <c r="G39" s="1">
        <v>1</v>
      </c>
      <c r="H39" s="1">
        <v>0</v>
      </c>
      <c r="I39">
        <f t="shared" si="2"/>
        <v>0.73770491803278693</v>
      </c>
      <c r="J39">
        <f t="shared" si="3"/>
        <v>0.73770491803278693</v>
      </c>
      <c r="K39">
        <f t="shared" si="4"/>
        <v>3.125416648216866E-10</v>
      </c>
    </row>
    <row r="40" spans="2:11" x14ac:dyDescent="0.2">
      <c r="B40" s="1">
        <v>33</v>
      </c>
      <c r="C40" s="4">
        <f t="shared" si="0"/>
        <v>2.5504882152980954E-2</v>
      </c>
      <c r="D40" s="2">
        <v>4530000</v>
      </c>
      <c r="E40" s="6">
        <f t="shared" si="1"/>
        <v>1.3082524264519896E-7</v>
      </c>
      <c r="F40" s="1">
        <v>1</v>
      </c>
      <c r="G40" s="1">
        <v>1</v>
      </c>
      <c r="H40" s="1">
        <v>0</v>
      </c>
      <c r="I40">
        <f t="shared" si="2"/>
        <v>0.73770491803278693</v>
      </c>
      <c r="J40">
        <f t="shared" si="3"/>
        <v>0.73770491803278693</v>
      </c>
      <c r="K40">
        <f t="shared" si="4"/>
        <v>1.1076691561490817E-9</v>
      </c>
    </row>
    <row r="41" spans="2:11" x14ac:dyDescent="0.2">
      <c r="B41" s="1">
        <v>53</v>
      </c>
      <c r="C41" s="4">
        <f t="shared" si="0"/>
        <v>1.8096971271696224E-2</v>
      </c>
      <c r="D41" s="2">
        <v>3560000</v>
      </c>
      <c r="E41" s="6">
        <f t="shared" si="1"/>
        <v>1.3731158393152539E-7</v>
      </c>
      <c r="F41" s="1">
        <v>1</v>
      </c>
      <c r="G41" s="1">
        <v>1</v>
      </c>
      <c r="H41" s="1">
        <v>0</v>
      </c>
      <c r="I41">
        <f t="shared" si="2"/>
        <v>0.73770491803278693</v>
      </c>
      <c r="J41">
        <f t="shared" si="3"/>
        <v>0.73770491803278693</v>
      </c>
      <c r="K41">
        <f t="shared" si="4"/>
        <v>8.2491322526259644E-10</v>
      </c>
    </row>
    <row r="42" spans="2:11" x14ac:dyDescent="0.2">
      <c r="B42" s="1">
        <v>18</v>
      </c>
      <c r="C42" s="4">
        <f t="shared" si="0"/>
        <v>8.581195277965286E-3</v>
      </c>
      <c r="D42" s="2">
        <v>1520000</v>
      </c>
      <c r="E42" s="6">
        <f t="shared" si="1"/>
        <v>1.0564981785241209E-7</v>
      </c>
      <c r="F42" s="1">
        <v>1</v>
      </c>
      <c r="G42" s="1">
        <v>1</v>
      </c>
      <c r="H42" s="1">
        <v>0</v>
      </c>
      <c r="I42">
        <f t="shared" si="2"/>
        <v>0.73770491803278693</v>
      </c>
      <c r="J42">
        <f t="shared" si="3"/>
        <v>0.73770491803278693</v>
      </c>
      <c r="K42">
        <f t="shared" si="4"/>
        <v>3.0096204575374556E-10</v>
      </c>
    </row>
    <row r="43" spans="2:11" x14ac:dyDescent="0.2">
      <c r="B43" s="1">
        <v>46</v>
      </c>
      <c r="C43" s="4">
        <f t="shared" si="0"/>
        <v>2.5771163140104421E-2</v>
      </c>
      <c r="D43" s="2">
        <v>4600000</v>
      </c>
      <c r="E43" s="6">
        <f t="shared" si="1"/>
        <v>1.2980795095040408E-7</v>
      </c>
      <c r="F43" s="1">
        <v>0</v>
      </c>
      <c r="G43" s="1">
        <v>1</v>
      </c>
      <c r="H43" s="1">
        <v>0</v>
      </c>
      <c r="I43">
        <f t="shared" si="2"/>
        <v>0.26229508196721313</v>
      </c>
      <c r="J43">
        <f t="shared" si="3"/>
        <v>0.73770491803278693</v>
      </c>
      <c r="K43">
        <f t="shared" si="4"/>
        <v>3.9485530396629285E-10</v>
      </c>
    </row>
    <row r="44" spans="2:11" x14ac:dyDescent="0.2">
      <c r="B44" s="1">
        <v>60</v>
      </c>
      <c r="C44" s="4">
        <f t="shared" si="0"/>
        <v>9.8834347850836404E-3</v>
      </c>
      <c r="D44" s="2">
        <v>6480000</v>
      </c>
      <c r="E44" s="6">
        <f t="shared" si="1"/>
        <v>8.4702543068327829E-8</v>
      </c>
      <c r="F44" s="1">
        <v>0</v>
      </c>
      <c r="G44" s="1">
        <v>0</v>
      </c>
      <c r="H44" s="1">
        <v>0</v>
      </c>
      <c r="I44">
        <f t="shared" si="2"/>
        <v>0.26229508196721313</v>
      </c>
      <c r="J44">
        <f t="shared" si="3"/>
        <v>0.26229508196721313</v>
      </c>
      <c r="K44">
        <f t="shared" si="4"/>
        <v>3.5132938934412865E-11</v>
      </c>
    </row>
    <row r="45" spans="2:11" x14ac:dyDescent="0.2">
      <c r="B45" s="1">
        <v>24</v>
      </c>
      <c r="C45" s="4">
        <f t="shared" si="0"/>
        <v>1.5238170458405358E-2</v>
      </c>
      <c r="D45" s="2">
        <v>3070000</v>
      </c>
      <c r="E45" s="6">
        <f t="shared" si="1"/>
        <v>1.3486864055544316E-7</v>
      </c>
      <c r="F45" s="1">
        <v>1</v>
      </c>
      <c r="G45" s="1">
        <v>1</v>
      </c>
      <c r="H45" s="1">
        <v>0</v>
      </c>
      <c r="I45">
        <f t="shared" si="2"/>
        <v>0.73770491803278693</v>
      </c>
      <c r="J45">
        <f t="shared" si="3"/>
        <v>0.73770491803278693</v>
      </c>
      <c r="K45">
        <f t="shared" si="4"/>
        <v>6.8224286096908545E-10</v>
      </c>
    </row>
    <row r="46" spans="2:11" x14ac:dyDescent="0.2">
      <c r="B46" s="1">
        <v>19</v>
      </c>
      <c r="C46" s="4">
        <f t="shared" si="0"/>
        <v>9.5649311949792364E-3</v>
      </c>
      <c r="D46" s="2">
        <v>3400000</v>
      </c>
      <c r="E46" s="6">
        <f t="shared" si="1"/>
        <v>1.3693687102197861E-7</v>
      </c>
      <c r="F46" s="1">
        <v>1</v>
      </c>
      <c r="G46" s="1">
        <v>1</v>
      </c>
      <c r="H46" s="1">
        <v>0</v>
      </c>
      <c r="I46">
        <f t="shared" si="2"/>
        <v>0.73770491803278693</v>
      </c>
      <c r="J46">
        <f t="shared" si="3"/>
        <v>0.73770491803278693</v>
      </c>
      <c r="K46">
        <f t="shared" si="4"/>
        <v>4.3480791680269956E-10</v>
      </c>
    </row>
    <row r="47" spans="2:11" x14ac:dyDescent="0.2">
      <c r="B47" s="1">
        <v>31</v>
      </c>
      <c r="C47" s="4">
        <f t="shared" si="0"/>
        <v>2.3578165874818594E-2</v>
      </c>
      <c r="D47" s="2">
        <v>4019999.9999999995</v>
      </c>
      <c r="E47" s="6">
        <f t="shared" si="1"/>
        <v>1.3607518462314053E-7</v>
      </c>
      <c r="F47" s="1">
        <v>1</v>
      </c>
      <c r="G47" s="1">
        <v>1</v>
      </c>
      <c r="H47" s="1">
        <v>0</v>
      </c>
      <c r="I47">
        <f t="shared" si="2"/>
        <v>0.73770491803278693</v>
      </c>
      <c r="J47">
        <f t="shared" si="3"/>
        <v>0.73770491803278693</v>
      </c>
      <c r="K47">
        <f t="shared" si="4"/>
        <v>1.0650846935810194E-9</v>
      </c>
    </row>
    <row r="48" spans="2:11" x14ac:dyDescent="0.2">
      <c r="B48" s="1">
        <v>60</v>
      </c>
      <c r="C48" s="4">
        <f t="shared" si="0"/>
        <v>9.8834347850836404E-3</v>
      </c>
      <c r="D48" s="2">
        <v>6020000</v>
      </c>
      <c r="E48" s="6">
        <f t="shared" si="1"/>
        <v>9.7740139515644728E-8</v>
      </c>
      <c r="F48" s="1">
        <v>0</v>
      </c>
      <c r="G48" s="1">
        <v>0</v>
      </c>
      <c r="H48" s="1">
        <v>0</v>
      </c>
      <c r="I48">
        <f t="shared" si="2"/>
        <v>0.26229508196721313</v>
      </c>
      <c r="J48">
        <f t="shared" si="3"/>
        <v>0.26229508196721313</v>
      </c>
      <c r="K48">
        <f t="shared" si="4"/>
        <v>4.054067597798195E-11</v>
      </c>
    </row>
    <row r="49" spans="1:11" x14ac:dyDescent="0.2">
      <c r="B49" s="1">
        <v>35</v>
      </c>
      <c r="C49" s="4">
        <f t="shared" si="0"/>
        <v>2.7028677558394717E-2</v>
      </c>
      <c r="D49" s="2">
        <v>3150000</v>
      </c>
      <c r="E49" s="6">
        <f t="shared" si="1"/>
        <v>1.3552768065201211E-7</v>
      </c>
      <c r="F49" s="1">
        <v>1</v>
      </c>
      <c r="G49" s="1">
        <v>1</v>
      </c>
      <c r="H49" s="1">
        <v>0</v>
      </c>
      <c r="I49">
        <f t="shared" si="2"/>
        <v>0.73770491803278693</v>
      </c>
      <c r="J49">
        <f t="shared" si="3"/>
        <v>0.73770491803278693</v>
      </c>
      <c r="K49">
        <f t="shared" si="4"/>
        <v>1.2160403787992062E-9</v>
      </c>
    </row>
    <row r="50" spans="1:11" x14ac:dyDescent="0.2">
      <c r="B50" s="1">
        <v>30</v>
      </c>
      <c r="C50" s="4">
        <f t="shared" si="0"/>
        <v>2.2496317488714567E-2</v>
      </c>
      <c r="D50" s="2">
        <v>2550000</v>
      </c>
      <c r="E50" s="6">
        <f t="shared" si="1"/>
        <v>1.2826859183388842E-7</v>
      </c>
      <c r="F50" s="1">
        <v>1</v>
      </c>
      <c r="G50" s="1">
        <v>1</v>
      </c>
      <c r="H50" s="1">
        <v>0</v>
      </c>
      <c r="I50">
        <f t="shared" si="2"/>
        <v>0.73770491803278693</v>
      </c>
      <c r="J50">
        <f t="shared" si="3"/>
        <v>0.73770491803278693</v>
      </c>
      <c r="K50">
        <f t="shared" si="4"/>
        <v>9.5791495173674219E-10</v>
      </c>
    </row>
    <row r="51" spans="1:11" x14ac:dyDescent="0.2">
      <c r="B51" s="1">
        <v>29</v>
      </c>
      <c r="C51" s="4">
        <f t="shared" si="0"/>
        <v>2.1354277879583591E-2</v>
      </c>
      <c r="D51" s="2">
        <v>1320000</v>
      </c>
      <c r="E51" s="6">
        <f t="shared" si="1"/>
        <v>1.0027158755615344E-7</v>
      </c>
      <c r="F51" s="1">
        <v>1</v>
      </c>
      <c r="G51" s="1">
        <v>1</v>
      </c>
      <c r="H51" s="1">
        <v>0</v>
      </c>
      <c r="I51">
        <f t="shared" si="2"/>
        <v>0.73770491803278693</v>
      </c>
      <c r="J51">
        <f t="shared" si="3"/>
        <v>0.73770491803278693</v>
      </c>
      <c r="K51">
        <f t="shared" si="4"/>
        <v>7.1081727406634769E-10</v>
      </c>
    </row>
    <row r="52" spans="1:11" x14ac:dyDescent="0.2">
      <c r="B52" s="1">
        <v>46</v>
      </c>
      <c r="C52" s="4">
        <f t="shared" si="0"/>
        <v>2.5771163140104421E-2</v>
      </c>
      <c r="D52" s="2">
        <v>1830000</v>
      </c>
      <c r="E52" s="6">
        <f t="shared" si="1"/>
        <v>1.1349338487466041E-7</v>
      </c>
      <c r="F52" s="1">
        <v>1</v>
      </c>
      <c r="G52" s="1">
        <v>1</v>
      </c>
      <c r="H52" s="1">
        <v>0</v>
      </c>
      <c r="I52">
        <f t="shared" si="2"/>
        <v>0.73770491803278693</v>
      </c>
      <c r="J52">
        <f t="shared" si="3"/>
        <v>0.73770491803278693</v>
      </c>
      <c r="K52">
        <f t="shared" si="4"/>
        <v>9.7095647332430417E-10</v>
      </c>
    </row>
    <row r="53" spans="1:11" x14ac:dyDescent="0.2">
      <c r="B53" s="1">
        <v>62</v>
      </c>
      <c r="C53" s="4">
        <f t="shared" si="0"/>
        <v>7.939620079173251E-3</v>
      </c>
      <c r="D53" s="2">
        <v>4170000</v>
      </c>
      <c r="E53" s="6">
        <f t="shared" si="1"/>
        <v>1.3494072400824292E-7</v>
      </c>
      <c r="F53" s="1">
        <v>1</v>
      </c>
      <c r="G53" s="1">
        <v>1</v>
      </c>
      <c r="H53" s="1">
        <v>0</v>
      </c>
      <c r="I53">
        <f t="shared" si="2"/>
        <v>0.73770491803278693</v>
      </c>
      <c r="J53">
        <f t="shared" si="3"/>
        <v>0.73770491803278693</v>
      </c>
      <c r="K53">
        <f t="shared" si="4"/>
        <v>3.5566239601867112E-10</v>
      </c>
    </row>
    <row r="54" spans="1:11" x14ac:dyDescent="0.2">
      <c r="B54" s="1">
        <v>38</v>
      </c>
      <c r="C54" s="4">
        <f t="shared" si="0"/>
        <v>2.8373789154124616E-2</v>
      </c>
      <c r="D54" s="2">
        <v>5940000</v>
      </c>
      <c r="E54" s="6">
        <f t="shared" si="1"/>
        <v>9.9948070864272521E-8</v>
      </c>
      <c r="F54" s="1">
        <v>0</v>
      </c>
      <c r="G54" s="1">
        <v>1</v>
      </c>
      <c r="H54" s="1">
        <v>0</v>
      </c>
      <c r="I54">
        <f t="shared" si="2"/>
        <v>0.26229508196721313</v>
      </c>
      <c r="J54">
        <f t="shared" si="3"/>
        <v>0.73770491803278693</v>
      </c>
      <c r="K54">
        <f t="shared" si="4"/>
        <v>3.3472982821743437E-10</v>
      </c>
    </row>
    <row r="55" spans="1:11" x14ac:dyDescent="0.2">
      <c r="B55" s="1">
        <v>36</v>
      </c>
      <c r="C55" s="4">
        <f t="shared" si="0"/>
        <v>2.761109311285322E-2</v>
      </c>
      <c r="D55" s="2">
        <v>1310000</v>
      </c>
      <c r="E55" s="6">
        <f t="shared" si="1"/>
        <v>9.9997536251953475E-8</v>
      </c>
      <c r="F55" s="1">
        <v>1</v>
      </c>
      <c r="G55" s="1">
        <v>1</v>
      </c>
      <c r="H55" s="1">
        <v>0</v>
      </c>
      <c r="I55">
        <f t="shared" si="2"/>
        <v>0.73770491803278693</v>
      </c>
      <c r="J55">
        <f t="shared" si="3"/>
        <v>0.73770491803278693</v>
      </c>
      <c r="K55">
        <f t="shared" si="4"/>
        <v>9.1657518051310177E-10</v>
      </c>
    </row>
    <row r="56" spans="1:11" x14ac:dyDescent="0.2">
      <c r="B56" s="1">
        <v>25</v>
      </c>
      <c r="C56" s="4">
        <f t="shared" si="0"/>
        <v>1.6470210624816458E-2</v>
      </c>
      <c r="D56" s="2">
        <v>2500000</v>
      </c>
      <c r="E56" s="6">
        <f t="shared" si="1"/>
        <v>1.2743583350159465E-7</v>
      </c>
      <c r="F56" s="1">
        <v>1</v>
      </c>
      <c r="G56" s="1">
        <v>1</v>
      </c>
      <c r="H56" s="1">
        <v>0</v>
      </c>
      <c r="I56">
        <f t="shared" si="2"/>
        <v>0.73770491803278693</v>
      </c>
      <c r="J56">
        <f t="shared" si="3"/>
        <v>0.73770491803278693</v>
      </c>
      <c r="K56">
        <f t="shared" si="4"/>
        <v>6.9676433005141293E-10</v>
      </c>
    </row>
    <row r="57" spans="1:11" x14ac:dyDescent="0.2">
      <c r="B57" s="1">
        <v>27</v>
      </c>
      <c r="C57" s="4">
        <f t="shared" si="0"/>
        <v>1.8947326311602557E-2</v>
      </c>
      <c r="D57" s="2">
        <v>3730000</v>
      </c>
      <c r="E57" s="6">
        <f t="shared" si="1"/>
        <v>1.3725376757639652E-7</v>
      </c>
      <c r="F57" s="1">
        <v>1</v>
      </c>
      <c r="G57" s="1">
        <v>1</v>
      </c>
      <c r="H57" s="1">
        <v>0</v>
      </c>
      <c r="I57">
        <f t="shared" si="2"/>
        <v>0.73770491803278693</v>
      </c>
      <c r="J57">
        <f t="shared" si="3"/>
        <v>0.73770491803278693</v>
      </c>
      <c r="K57">
        <f t="shared" si="4"/>
        <v>8.6331125271768047E-10</v>
      </c>
    </row>
    <row r="58" spans="1:11" x14ac:dyDescent="0.2">
      <c r="B58" s="1">
        <v>25</v>
      </c>
      <c r="C58" s="4">
        <f t="shared" si="0"/>
        <v>1.6470210624816458E-2</v>
      </c>
      <c r="D58" s="2">
        <v>14000000</v>
      </c>
      <c r="E58" s="6">
        <f t="shared" si="1"/>
        <v>2.3279369135273297E-10</v>
      </c>
      <c r="F58" s="1">
        <v>1</v>
      </c>
      <c r="G58" s="1">
        <v>1</v>
      </c>
      <c r="H58" s="1">
        <v>0</v>
      </c>
      <c r="I58">
        <f t="shared" si="2"/>
        <v>0.73770491803278693</v>
      </c>
      <c r="J58">
        <f t="shared" si="3"/>
        <v>0.73770491803278693</v>
      </c>
      <c r="K58">
        <f t="shared" si="4"/>
        <v>1.2728157845301233E-12</v>
      </c>
    </row>
    <row r="59" spans="1:11" x14ac:dyDescent="0.2">
      <c r="B59" s="1">
        <v>32</v>
      </c>
      <c r="C59" s="4">
        <f t="shared" si="0"/>
        <v>2.4585590756552977E-2</v>
      </c>
      <c r="D59" s="2">
        <v>5650000</v>
      </c>
      <c r="E59" s="6">
        <f t="shared" si="1"/>
        <v>1.0769130017658351E-7</v>
      </c>
      <c r="F59" s="1">
        <v>0</v>
      </c>
      <c r="G59" s="1">
        <v>0</v>
      </c>
      <c r="H59" s="1">
        <v>0</v>
      </c>
      <c r="I59">
        <f t="shared" si="2"/>
        <v>0.26229508196721313</v>
      </c>
      <c r="J59">
        <f t="shared" si="3"/>
        <v>0.26229508196721313</v>
      </c>
      <c r="K59">
        <f t="shared" si="4"/>
        <v>1.1111466950012153E-10</v>
      </c>
    </row>
    <row r="60" spans="1:11" x14ac:dyDescent="0.2">
      <c r="B60" s="1">
        <v>29</v>
      </c>
      <c r="C60" s="4">
        <f t="shared" si="0"/>
        <v>2.1354277879583591E-2</v>
      </c>
      <c r="D60" s="2">
        <v>3850000</v>
      </c>
      <c r="E60" s="6">
        <f t="shared" si="1"/>
        <v>1.3693028594228643E-7</v>
      </c>
      <c r="F60" s="1">
        <v>1</v>
      </c>
      <c r="G60" s="1">
        <v>1</v>
      </c>
      <c r="H60" s="1">
        <v>0</v>
      </c>
      <c r="I60">
        <f t="shared" si="2"/>
        <v>0.73770491803278693</v>
      </c>
      <c r="J60">
        <f t="shared" si="3"/>
        <v>0.73770491803278693</v>
      </c>
      <c r="K60">
        <f t="shared" si="4"/>
        <v>9.7068785847350938E-10</v>
      </c>
    </row>
    <row r="61" spans="1:11" x14ac:dyDescent="0.2">
      <c r="B61" s="1">
        <v>51</v>
      </c>
      <c r="C61" s="4">
        <f t="shared" si="0"/>
        <v>2.0540492759490093E-2</v>
      </c>
      <c r="D61" s="2">
        <v>11520000</v>
      </c>
      <c r="E61" s="6">
        <f t="shared" si="1"/>
        <v>3.4136982295520247E-9</v>
      </c>
      <c r="F61" s="1">
        <v>1</v>
      </c>
      <c r="G61" s="1">
        <v>1</v>
      </c>
      <c r="H61" s="1">
        <v>0</v>
      </c>
      <c r="I61">
        <f t="shared" si="2"/>
        <v>0.73770491803278693</v>
      </c>
      <c r="J61">
        <f t="shared" si="3"/>
        <v>0.73770491803278693</v>
      </c>
      <c r="K61">
        <f t="shared" si="4"/>
        <v>2.327722354566803E-11</v>
      </c>
    </row>
    <row r="62" spans="1:11" x14ac:dyDescent="0.2">
      <c r="B62" s="1">
        <v>18</v>
      </c>
      <c r="C62" s="4">
        <f t="shared" si="0"/>
        <v>8.581195277965286E-3</v>
      </c>
      <c r="D62" s="2">
        <v>12500000</v>
      </c>
      <c r="E62" s="6">
        <f t="shared" si="1"/>
        <v>1.2888438280799643E-9</v>
      </c>
      <c r="F62" s="1">
        <v>1</v>
      </c>
      <c r="G62" s="1">
        <v>1</v>
      </c>
      <c r="H62" s="1">
        <v>0</v>
      </c>
      <c r="I62">
        <f t="shared" si="2"/>
        <v>0.73770491803278693</v>
      </c>
      <c r="J62">
        <f t="shared" si="3"/>
        <v>0.73770491803278693</v>
      </c>
      <c r="K62">
        <f t="shared" si="4"/>
        <v>3.6714978126881725E-12</v>
      </c>
    </row>
    <row r="63" spans="1:11" x14ac:dyDescent="0.2">
      <c r="A63" t="s">
        <v>110</v>
      </c>
      <c r="B63" s="1">
        <f>AVERAGE(B2:B62)</f>
        <v>39.655737704918032</v>
      </c>
      <c r="C63" s="4"/>
      <c r="D63" s="1">
        <f>AVERAGE(D2:D62)</f>
        <v>3624098.3606557376</v>
      </c>
      <c r="E63" s="6"/>
      <c r="I63">
        <f t="shared" si="2"/>
        <v>0.26229508196721313</v>
      </c>
      <c r="J63">
        <f t="shared" si="3"/>
        <v>0.26229508196721313</v>
      </c>
      <c r="K63">
        <f t="shared" si="4"/>
        <v>0</v>
      </c>
    </row>
    <row r="64" spans="1:11" x14ac:dyDescent="0.2">
      <c r="A64" t="s">
        <v>111</v>
      </c>
      <c r="B64" s="1">
        <f>STDEV(B2:B62)</f>
        <v>13.961715804181139</v>
      </c>
      <c r="C64" s="4"/>
      <c r="D64" s="1">
        <f>STDEV(D2:D62)</f>
        <v>2904672.3148800456</v>
      </c>
      <c r="E64" s="6"/>
      <c r="I64">
        <f t="shared" si="2"/>
        <v>0.26229508196721313</v>
      </c>
      <c r="J64">
        <f t="shared" si="3"/>
        <v>0.26229508196721313</v>
      </c>
      <c r="K64">
        <f t="shared" si="4"/>
        <v>0</v>
      </c>
    </row>
  </sheetData>
  <mergeCells count="2">
    <mergeCell ref="M7:N7"/>
    <mergeCell ref="M14:N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Naive Bayes</vt:lpstr>
      <vt:lpstr>1</vt:lpstr>
      <vt:lpstr>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MRT www.Win2Farsi.com</cp:lastModifiedBy>
  <dcterms:created xsi:type="dcterms:W3CDTF">2023-06-17T12:35:21Z</dcterms:created>
  <dcterms:modified xsi:type="dcterms:W3CDTF">2023-06-18T14:00:13Z</dcterms:modified>
</cp:coreProperties>
</file>