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trlProps/ctrlProp12.xml" ContentType="application/vnd.ms-excel.controlproperties+xml"/>
  <Override PartName="/xl/ctrlProps/ctrlProp13.xml" ContentType="application/vnd.ms-excel.controlproperti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trlProps/ctrlProp14.xml" ContentType="application/vnd.ms-excel.controlproperties+xml"/>
  <Override PartName="/xl/ctrlProps/ctrlProp15.xml" ContentType="application/vnd.ms-excel.controlproperti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trlProps/ctrlProp18.xml" ContentType="application/vnd.ms-excel.controlproperties+xml"/>
  <Override PartName="/xl/ctrlProps/ctrlProp19.xml" ContentType="application/vnd.ms-excel.controlproperti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Matteo\Documents\"/>
    </mc:Choice>
  </mc:AlternateContent>
  <xr:revisionPtr revIDLastSave="0" documentId="13_ncr:1_{C904C21A-0322-4B2A-BB28-B24B508C625F}" xr6:coauthVersionLast="44" xr6:coauthVersionMax="44" xr10:uidLastSave="{00000000-0000-0000-0000-000000000000}"/>
  <bookViews>
    <workbookView xWindow="-110" yWindow="-110" windowWidth="25820" windowHeight="15620" tabRatio="645" firstSheet="2" activeTab="2" xr2:uid="{00000000-000D-0000-FFFF-FFFF00000000}"/>
  </bookViews>
  <sheets>
    <sheet name="Vendas" sheetId="8" state="hidden" r:id="rId1"/>
    <sheet name="Fórmulas" sheetId="2" state="hidden" r:id="rId2"/>
    <sheet name="Botão" sheetId="15" r:id="rId3"/>
    <sheet name="Planilha1" sheetId="16" r:id="rId4"/>
    <sheet name="Resumo Gerencial" sheetId="1" state="hidden" r:id="rId5"/>
    <sheet name="Sprite" sheetId="5" state="hidden" r:id="rId6"/>
    <sheet name="Guarana" sheetId="4" state="hidden" r:id="rId7"/>
    <sheet name="Red Bull" sheetId="6" state="hidden" r:id="rId8"/>
    <sheet name="Pepsi" sheetId="7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15" l="1"/>
  <c r="O8" i="15"/>
  <c r="AD8" i="15" l="1"/>
  <c r="A17" i="15"/>
  <c r="C17" i="15" s="1"/>
  <c r="B17" i="15"/>
  <c r="E17" i="15"/>
  <c r="F17" i="15"/>
  <c r="I17" i="15"/>
  <c r="J17" i="15"/>
  <c r="M17" i="15"/>
  <c r="C48" i="2"/>
  <c r="L17" i="15" l="1"/>
  <c r="H17" i="15"/>
  <c r="D17" i="15"/>
  <c r="K17" i="15"/>
  <c r="G17" i="15"/>
  <c r="O15" i="15"/>
  <c r="P19" i="15" s="1"/>
  <c r="AD16" i="15"/>
  <c r="AD20" i="15"/>
  <c r="AD19" i="15"/>
  <c r="AD18" i="15"/>
  <c r="AD17" i="15"/>
  <c r="AE19" i="15" l="1"/>
  <c r="AF19" i="15"/>
  <c r="AJ19" i="15"/>
  <c r="AN19" i="15"/>
  <c r="AG19" i="15"/>
  <c r="AK19" i="15"/>
  <c r="AO19" i="15"/>
  <c r="AH19" i="15"/>
  <c r="AL19" i="15"/>
  <c r="AP19" i="15"/>
  <c r="AI19" i="15"/>
  <c r="AM19" i="15"/>
  <c r="AD12" i="15"/>
  <c r="AD11" i="15"/>
  <c r="AE11" i="15" s="1"/>
  <c r="AD10" i="15"/>
  <c r="AD9" i="15"/>
  <c r="AE9" i="15" s="1"/>
  <c r="Q9" i="15" l="1"/>
  <c r="S9" i="15"/>
  <c r="W9" i="15"/>
  <c r="AA9" i="15"/>
  <c r="T10" i="15"/>
  <c r="X10" i="15"/>
  <c r="Q11" i="15"/>
  <c r="AF11" i="15" s="1"/>
  <c r="U11" i="15"/>
  <c r="AJ11" i="15" s="1"/>
  <c r="Y11" i="15"/>
  <c r="AN11" i="15" s="1"/>
  <c r="R12" i="15"/>
  <c r="V12" i="15"/>
  <c r="Z12" i="15"/>
  <c r="P12" i="15"/>
  <c r="Z9" i="15"/>
  <c r="AA10" i="15"/>
  <c r="Q12" i="15"/>
  <c r="P11" i="15"/>
  <c r="T9" i="15"/>
  <c r="X9" i="15"/>
  <c r="Q10" i="15"/>
  <c r="U10" i="15"/>
  <c r="Y10" i="15"/>
  <c r="R11" i="15"/>
  <c r="AG11" i="15" s="1"/>
  <c r="V11" i="15"/>
  <c r="AK11" i="15" s="1"/>
  <c r="Z11" i="15"/>
  <c r="AO11" i="15" s="1"/>
  <c r="S12" i="15"/>
  <c r="W12" i="15"/>
  <c r="AA12" i="15"/>
  <c r="V9" i="15"/>
  <c r="T11" i="15"/>
  <c r="AI11" i="15" s="1"/>
  <c r="U12" i="15"/>
  <c r="U9" i="15"/>
  <c r="Y9" i="15"/>
  <c r="R10" i="15"/>
  <c r="V10" i="15"/>
  <c r="Z10" i="15"/>
  <c r="S11" i="15"/>
  <c r="AH11" i="15" s="1"/>
  <c r="W11" i="15"/>
  <c r="AL11" i="15" s="1"/>
  <c r="AA11" i="15"/>
  <c r="AP11" i="15" s="1"/>
  <c r="T12" i="15"/>
  <c r="X12" i="15"/>
  <c r="P10" i="15"/>
  <c r="AE10" i="15" s="1"/>
  <c r="R9" i="15"/>
  <c r="S10" i="15"/>
  <c r="W10" i="15"/>
  <c r="X11" i="15"/>
  <c r="AM11" i="15" s="1"/>
  <c r="Y12" i="15"/>
  <c r="AA19" i="15"/>
  <c r="AE12" i="15"/>
  <c r="T16" i="15"/>
  <c r="P16" i="15"/>
  <c r="Z19" i="15"/>
  <c r="V19" i="15"/>
  <c r="R19" i="15"/>
  <c r="Y18" i="15"/>
  <c r="AN20" i="15" s="1"/>
  <c r="U18" i="15"/>
  <c r="AJ20" i="15" s="1"/>
  <c r="Q18" i="15"/>
  <c r="AF20" i="15" s="1"/>
  <c r="X17" i="15"/>
  <c r="T17" i="15"/>
  <c r="AI18" i="15" s="1"/>
  <c r="AA16" i="15"/>
  <c r="W16" i="15"/>
  <c r="S16" i="15"/>
  <c r="X18" i="15"/>
  <c r="AM20" i="15" s="1"/>
  <c r="W19" i="15"/>
  <c r="S19" i="15"/>
  <c r="Z18" i="15"/>
  <c r="AO20" i="15" s="1"/>
  <c r="V18" i="15"/>
  <c r="AK20" i="15" s="1"/>
  <c r="R18" i="15"/>
  <c r="AG20" i="15" s="1"/>
  <c r="Y17" i="15"/>
  <c r="U17" i="15"/>
  <c r="Q17" i="15"/>
  <c r="X16" i="15"/>
  <c r="P18" i="15"/>
  <c r="AE20" i="15" s="1"/>
  <c r="Y19" i="15"/>
  <c r="U19" i="15"/>
  <c r="Q19" i="15"/>
  <c r="T18" i="15"/>
  <c r="AI20" i="15" s="1"/>
  <c r="AA17" i="15"/>
  <c r="W17" i="15"/>
  <c r="S17" i="15"/>
  <c r="AH18" i="15" s="1"/>
  <c r="Z16" i="15"/>
  <c r="V16" i="15"/>
  <c r="R16" i="15"/>
  <c r="P17" i="15"/>
  <c r="AE18" i="15" s="1"/>
  <c r="X19" i="15"/>
  <c r="T19" i="15"/>
  <c r="AA18" i="15"/>
  <c r="AP20" i="15" s="1"/>
  <c r="W18" i="15"/>
  <c r="AL20" i="15" s="1"/>
  <c r="S18" i="15"/>
  <c r="AH20" i="15" s="1"/>
  <c r="Z17" i="15"/>
  <c r="V17" i="15"/>
  <c r="AK18" i="15" s="1"/>
  <c r="R17" i="15"/>
  <c r="AG18" i="15" s="1"/>
  <c r="Y16" i="15"/>
  <c r="U16" i="15"/>
  <c r="Q16" i="15"/>
  <c r="AL10" i="15" l="1"/>
  <c r="AL18" i="15"/>
  <c r="AF18" i="15"/>
  <c r="AO18" i="15"/>
  <c r="AP18" i="15"/>
  <c r="AJ18" i="15"/>
  <c r="AM18" i="15"/>
  <c r="AN18" i="15"/>
  <c r="AE17" i="15"/>
  <c r="AK9" i="15"/>
  <c r="AO10" i="15"/>
  <c r="AH10" i="15"/>
  <c r="AK10" i="15"/>
  <c r="AF10" i="15"/>
  <c r="AO9" i="15"/>
  <c r="AP12" i="15"/>
  <c r="AP10" i="15"/>
  <c r="AG12" i="15"/>
  <c r="AG10" i="15"/>
  <c r="AM12" i="15"/>
  <c r="AM10" i="15"/>
  <c r="AI12" i="15"/>
  <c r="AI10" i="15"/>
  <c r="AJ12" i="15"/>
  <c r="AJ10" i="15"/>
  <c r="AN12" i="15"/>
  <c r="AN10" i="15"/>
  <c r="AJ17" i="15"/>
  <c r="AF17" i="15"/>
  <c r="AL17" i="15"/>
  <c r="AO17" i="15"/>
  <c r="AI17" i="15"/>
  <c r="AN17" i="15"/>
  <c r="AG17" i="15"/>
  <c r="AP17" i="15"/>
  <c r="AM17" i="15"/>
  <c r="AH17" i="15"/>
  <c r="AK17" i="15"/>
  <c r="AL12" i="15"/>
  <c r="AH12" i="15"/>
  <c r="AF12" i="15"/>
  <c r="AO12" i="15"/>
  <c r="AK12" i="15"/>
  <c r="AG9" i="15"/>
  <c r="AJ9" i="15"/>
  <c r="AN9" i="15"/>
  <c r="AM9" i="15"/>
  <c r="AH9" i="15"/>
  <c r="AP9" i="15"/>
  <c r="AF9" i="15"/>
  <c r="AI9" i="15"/>
  <c r="AL9" i="15"/>
  <c r="B48" i="2"/>
  <c r="B47" i="2"/>
  <c r="C28" i="2"/>
  <c r="C27" i="2"/>
  <c r="R10" i="2"/>
  <c r="C21" i="2" s="1"/>
  <c r="Q10" i="2"/>
  <c r="B28" i="2" s="1"/>
  <c r="P10" i="2"/>
  <c r="B27" i="2" s="1"/>
  <c r="B43" i="2"/>
  <c r="B42" i="2"/>
  <c r="B38" i="2"/>
  <c r="B37" i="2"/>
  <c r="B33" i="2" l="1"/>
  <c r="B32" i="2"/>
  <c r="C32" i="2" s="1"/>
  <c r="B21" i="2"/>
  <c r="M48" i="2"/>
  <c r="C47" i="2"/>
  <c r="D47" i="2" s="1"/>
  <c r="C43" i="2"/>
  <c r="M43" i="2" s="1"/>
  <c r="C42" i="2"/>
  <c r="J42" i="2" s="1"/>
  <c r="C38" i="2"/>
  <c r="N38" i="2" s="1"/>
  <c r="C37" i="2"/>
  <c r="J37" i="2" s="1"/>
  <c r="C33" i="2" l="1"/>
  <c r="D33" i="2" s="1"/>
  <c r="C22" i="2"/>
  <c r="C23" i="2"/>
  <c r="C25" i="2"/>
  <c r="C24" i="2"/>
  <c r="K47" i="2"/>
  <c r="N48" i="2"/>
  <c r="L47" i="2"/>
  <c r="O48" i="2"/>
  <c r="M47" i="2"/>
  <c r="I48" i="2"/>
  <c r="F48" i="2"/>
  <c r="G48" i="2"/>
  <c r="E47" i="2"/>
  <c r="H48" i="2"/>
  <c r="F47" i="2"/>
  <c r="N47" i="2"/>
  <c r="G47" i="2"/>
  <c r="O47" i="2"/>
  <c r="J48" i="2"/>
  <c r="H47" i="2"/>
  <c r="K48" i="2"/>
  <c r="I47" i="2"/>
  <c r="D48" i="2"/>
  <c r="L48" i="2"/>
  <c r="J47" i="2"/>
  <c r="E48" i="2"/>
  <c r="K42" i="2"/>
  <c r="N43" i="2"/>
  <c r="L42" i="2"/>
  <c r="G43" i="2"/>
  <c r="E42" i="2"/>
  <c r="H43" i="2"/>
  <c r="N42" i="2"/>
  <c r="I43" i="2"/>
  <c r="F43" i="2"/>
  <c r="D42" i="2"/>
  <c r="O43" i="2"/>
  <c r="M42" i="2"/>
  <c r="F42" i="2"/>
  <c r="G42" i="2"/>
  <c r="O42" i="2"/>
  <c r="J43" i="2"/>
  <c r="H42" i="2"/>
  <c r="I42" i="2"/>
  <c r="L43" i="2"/>
  <c r="K43" i="2"/>
  <c r="D43" i="2"/>
  <c r="E43" i="2"/>
  <c r="K38" i="2"/>
  <c r="I37" i="2"/>
  <c r="D38" i="2"/>
  <c r="L38" i="2"/>
  <c r="K37" i="2"/>
  <c r="F38" i="2"/>
  <c r="D37" i="2"/>
  <c r="L37" i="2"/>
  <c r="G38" i="2"/>
  <c r="O38" i="2"/>
  <c r="E37" i="2"/>
  <c r="M37" i="2"/>
  <c r="H38" i="2"/>
  <c r="F37" i="2"/>
  <c r="N37" i="2"/>
  <c r="I38" i="2"/>
  <c r="G37" i="2"/>
  <c r="O37" i="2"/>
  <c r="J38" i="2"/>
  <c r="H37" i="2"/>
  <c r="E38" i="2"/>
  <c r="M38" i="2"/>
  <c r="L32" i="2"/>
  <c r="N32" i="2"/>
  <c r="O32" i="2"/>
  <c r="G32" i="2"/>
  <c r="F32" i="2"/>
  <c r="M32" i="2"/>
  <c r="K32" i="2"/>
  <c r="J32" i="2"/>
  <c r="I32" i="2"/>
  <c r="E32" i="2"/>
  <c r="D32" i="2"/>
  <c r="H32" i="2"/>
  <c r="N33" i="2" l="1"/>
  <c r="G33" i="2"/>
  <c r="H33" i="2"/>
  <c r="L33" i="2"/>
  <c r="I33" i="2"/>
  <c r="J33" i="2"/>
  <c r="F33" i="2"/>
  <c r="K33" i="2"/>
  <c r="O33" i="2"/>
  <c r="E33" i="2"/>
  <c r="M33" i="2"/>
  <c r="G24" i="2"/>
  <c r="O24" i="2"/>
  <c r="H24" i="2"/>
  <c r="K24" i="2"/>
  <c r="E24" i="2"/>
  <c r="F24" i="2"/>
  <c r="I24" i="2"/>
  <c r="J24" i="2"/>
  <c r="M24" i="2"/>
  <c r="N24" i="2"/>
  <c r="L24" i="2"/>
  <c r="D24" i="2"/>
  <c r="L25" i="2"/>
  <c r="E25" i="2"/>
  <c r="M25" i="2"/>
  <c r="G25" i="2"/>
  <c r="F25" i="2"/>
  <c r="N25" i="2"/>
  <c r="O25" i="2"/>
  <c r="D25" i="2"/>
  <c r="K25" i="2"/>
  <c r="H25" i="2"/>
  <c r="I25" i="2"/>
  <c r="J25" i="2"/>
  <c r="J23" i="2"/>
  <c r="K23" i="2"/>
  <c r="M23" i="2"/>
  <c r="L23" i="2"/>
  <c r="E23" i="2"/>
  <c r="D23" i="2"/>
  <c r="H23" i="2"/>
  <c r="F23" i="2"/>
  <c r="N23" i="2"/>
  <c r="G23" i="2"/>
  <c r="O23" i="2"/>
  <c r="I23" i="2"/>
  <c r="E22" i="2"/>
  <c r="E27" i="2" s="1"/>
  <c r="M22" i="2"/>
  <c r="F22" i="2"/>
  <c r="N22" i="2"/>
  <c r="G22" i="2"/>
  <c r="O22" i="2"/>
  <c r="H22" i="2"/>
  <c r="H27" i="2" s="1"/>
  <c r="I22" i="2"/>
  <c r="I27" i="2" s="1"/>
  <c r="L22" i="2"/>
  <c r="J22" i="2"/>
  <c r="K22" i="2"/>
  <c r="D22" i="2"/>
  <c r="M28" i="2" l="1"/>
  <c r="G28" i="2"/>
  <c r="L27" i="2"/>
  <c r="J28" i="2"/>
  <c r="D27" i="2"/>
  <c r="O28" i="2"/>
  <c r="N28" i="2"/>
  <c r="H28" i="2"/>
  <c r="G27" i="2"/>
  <c r="K27" i="2"/>
  <c r="F27" i="2"/>
  <c r="J27" i="2"/>
  <c r="I28" i="2"/>
  <c r="L28" i="2"/>
  <c r="O27" i="2"/>
  <c r="F28" i="2"/>
  <c r="E28" i="2"/>
  <c r="K28" i="2"/>
  <c r="N27" i="2"/>
  <c r="M27" i="2"/>
  <c r="D28" i="2"/>
</calcChain>
</file>

<file path=xl/sharedStrings.xml><?xml version="1.0" encoding="utf-8"?>
<sst xmlns="http://schemas.openxmlformats.org/spreadsheetml/2006/main" count="327" uniqueCount="31">
  <si>
    <t>Sprite</t>
  </si>
  <si>
    <t>Guarana</t>
  </si>
  <si>
    <t>Pepsi</t>
  </si>
  <si>
    <t>Red Bull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</si>
  <si>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</si>
  <si>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</si>
  <si>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</si>
  <si>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</si>
  <si>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</si>
  <si>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</si>
  <si>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</si>
  <si>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</si>
  <si>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</si>
  <si>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</si>
  <si>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</si>
  <si>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</si>
  <si>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 xml:space="preserve"> </t>
  </si>
  <si>
    <t>Parte 1</t>
  </si>
  <si>
    <t>Parte 2</t>
  </si>
  <si>
    <t>Parte 3</t>
  </si>
  <si>
    <t>Botão 1</t>
  </si>
  <si>
    <t>Botão 2</t>
  </si>
  <si>
    <t>Botão 3</t>
  </si>
  <si>
    <t>Criar os botões e os vínculos (ÍNDICE)</t>
  </si>
  <si>
    <t>Criar tabela do ano (CORRESP)</t>
  </si>
  <si>
    <t>Criar tabela comparativa</t>
  </si>
  <si>
    <t>IIII8</t>
  </si>
  <si>
    <t>Painel Geral de Produtos</t>
  </si>
  <si>
    <t>TAB 1</t>
  </si>
  <si>
    <t>Tab 2</t>
  </si>
  <si>
    <t>TAB 1 c; TAB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</si>
</sst>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"/>
    <numFmt numFmtId="165" formatCode="&quot;R$&quot;#,##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Play"/>
      <family val="2"/>
    </font>
    <font>
      <b/>
      <sz val="11"/>
      <color theme="1"/>
      <name val="Play"/>
      <family val="2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rgb="FFFFFF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49998474074526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75">
    <xf numFmtId="0" fontId="0" fillId="0" borderId="0" xfId="0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5" fillId="3" borderId="0" xfId="0" applyFont="1" applyFill="1" applyBorder="1" applyAlignment="1">
      <alignment horizontal="center"/>
    </xf>
    <xf numFmtId="164" fontId="6" fillId="3" borderId="0" xfId="0" applyNumberFormat="1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1" fillId="2" borderId="0" xfId="0" applyFont="1" applyFill="1"/>
    <xf numFmtId="0" fontId="1" fillId="4" borderId="0" xfId="0" applyFont="1" applyFill="1"/>
    <xf numFmtId="0" fontId="0" fillId="4" borderId="0" xfId="0" applyFill="1"/>
    <xf numFmtId="0" fontId="3" fillId="2" borderId="0" xfId="0" applyFont="1" applyFill="1"/>
    <xf numFmtId="0" fontId="5" fillId="2" borderId="0" xfId="0" applyFont="1" applyFill="1" applyBorder="1" applyAlignment="1">
      <alignment horizontal="center"/>
    </xf>
    <xf numFmtId="164" fontId="6" fillId="2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7" fontId="0" fillId="0" borderId="0" xfId="0" applyNumberFormat="1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1" xfId="0" applyFont="1" applyFill="1" applyBorder="1" applyAlignment="1">
      <alignment horizontal="center"/>
    </xf>
    <xf numFmtId="17" fontId="0" fillId="0" borderId="2" xfId="0" applyNumberFormat="1" applyFont="1" applyBorder="1" applyAlignment="1">
      <alignment horizontal="center"/>
    </xf>
    <xf numFmtId="17" fontId="0" fillId="0" borderId="3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17" fontId="0" fillId="0" borderId="5" xfId="0" applyNumberFormat="1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5" borderId="0" xfId="0" applyFont="1" applyFill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0" fontId="0" fillId="2" borderId="8" xfId="0" applyFont="1" applyFill="1" applyBorder="1" applyAlignment="1">
      <alignment horizontal="center"/>
    </xf>
    <xf numFmtId="0" fontId="0" fillId="0" borderId="0" xfId="0" applyFont="1" applyFill="1"/>
    <xf numFmtId="164" fontId="0" fillId="0" borderId="0" xfId="0" applyNumberFormat="1" applyFont="1" applyFill="1" applyBorder="1" applyAlignment="1">
      <alignment horizontal="center"/>
    </xf>
    <xf numFmtId="164" fontId="0" fillId="0" borderId="5" xfId="0" applyNumberFormat="1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8" xfId="0" applyNumberFormat="1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3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8" borderId="0" xfId="0" applyFont="1" applyFill="1"/>
    <xf numFmtId="165" fontId="0" fillId="0" borderId="0" xfId="0" applyNumberFormat="1"/>
    <xf numFmtId="0" fontId="9" fillId="4" borderId="0" xfId="0" applyFont="1" applyFill="1" applyAlignment="1">
      <alignment horizontal="center" vertical="center"/>
    </xf>
    <xf numFmtId="0" fontId="0" fillId="9" borderId="0" xfId="0" applyFill="1"/>
    <xf numFmtId="0" fontId="0" fillId="0" borderId="0" xfId="0" applyBorder="1"/>
    <xf numFmtId="44" fontId="0" fillId="0" borderId="0" xfId="1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 applyAlignment="1">
      <alignment horizontal="center" vertical="center"/>
    </xf>
    <xf numFmtId="17" fontId="0" fillId="0" borderId="0" xfId="0" applyNumberFormat="1" applyFont="1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17" fontId="0" fillId="0" borderId="0" xfId="0" applyNumberFormat="1" applyFont="1" applyFill="1" applyBorder="1" applyAlignment="1">
      <alignment horizontal="center"/>
    </xf>
    <xf numFmtId="0" fontId="0" fillId="7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17" fontId="0" fillId="0" borderId="11" xfId="0" applyNumberFormat="1" applyFont="1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Botão!$A$17</c:f>
              <c:strCache>
                <c:ptCount val="1"/>
                <c:pt idx="0">
                  <c:v>Red Bull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Botão!$B$16:$M$16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Botão!$B$17:$M$17</c:f>
              <c:numCache>
                <c:formatCode>"R$"#,##0</c:formatCode>
                <c:ptCount val="12"/>
                <c:pt idx="0">
                  <c:v>10441</c:v>
                </c:pt>
                <c:pt idx="1">
                  <c:v>13107</c:v>
                </c:pt>
                <c:pt idx="2">
                  <c:v>12384</c:v>
                </c:pt>
                <c:pt idx="3">
                  <c:v>29955</c:v>
                </c:pt>
                <c:pt idx="4">
                  <c:v>15951</c:v>
                </c:pt>
                <c:pt idx="5">
                  <c:v>15482</c:v>
                </c:pt>
                <c:pt idx="6">
                  <c:v>29815</c:v>
                </c:pt>
                <c:pt idx="7">
                  <c:v>10909</c:v>
                </c:pt>
                <c:pt idx="8">
                  <c:v>1939</c:v>
                </c:pt>
                <c:pt idx="9">
                  <c:v>28503</c:v>
                </c:pt>
                <c:pt idx="10">
                  <c:v>16042</c:v>
                </c:pt>
                <c:pt idx="11">
                  <c:v>11249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5-48CA-A660-DEF62827D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79216"/>
        <c:axId val="857594688"/>
      </c:lineChart>
      <c:catAx>
        <c:axId val="85967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7594688"/>
        <c:crosses val="autoZero"/>
        <c:auto val="1"/>
        <c:lblAlgn val="ctr"/>
        <c:lblOffset val="100"/>
        <c:noMultiLvlLbl val="0"/>
      </c:catAx>
      <c:valAx>
        <c:axId val="85759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67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Fórmulas!$B$47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Fórmulas!$D$47:$O$47</c:f>
              <c:numCache>
                <c:formatCode>"R$"\ #,##0</c:formatCode>
                <c:ptCount val="12"/>
                <c:pt idx="0">
                  <c:v>29703</c:v>
                </c:pt>
                <c:pt idx="1">
                  <c:v>26882</c:v>
                </c:pt>
                <c:pt idx="2">
                  <c:v>16093</c:v>
                </c:pt>
                <c:pt idx="3">
                  <c:v>20072</c:v>
                </c:pt>
                <c:pt idx="4">
                  <c:v>16900</c:v>
                </c:pt>
                <c:pt idx="5">
                  <c:v>18906</c:v>
                </c:pt>
                <c:pt idx="6">
                  <c:v>8243</c:v>
                </c:pt>
                <c:pt idx="7">
                  <c:v>29649</c:v>
                </c:pt>
                <c:pt idx="8">
                  <c:v>19394</c:v>
                </c:pt>
                <c:pt idx="9">
                  <c:v>1476</c:v>
                </c:pt>
                <c:pt idx="10">
                  <c:v>1063</c:v>
                </c:pt>
                <c:pt idx="11">
                  <c:v>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94-4751-8CEB-0C6065382984}"/>
            </c:ext>
          </c:extLst>
        </c:ser>
        <c:ser>
          <c:idx val="1"/>
          <c:order val="1"/>
          <c:tx>
            <c:strRef>
              <c:f>Fórmulas!$B$48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Fórmulas!$D$48:$O$48</c:f>
              <c:numCache>
                <c:formatCode>"R$"\ #,##0</c:formatCode>
                <c:ptCount val="12"/>
                <c:pt idx="0">
                  <c:v>19234</c:v>
                </c:pt>
                <c:pt idx="1">
                  <c:v>27202</c:v>
                </c:pt>
                <c:pt idx="2">
                  <c:v>5903</c:v>
                </c:pt>
                <c:pt idx="3">
                  <c:v>8776</c:v>
                </c:pt>
                <c:pt idx="4">
                  <c:v>3305</c:v>
                </c:pt>
                <c:pt idx="5">
                  <c:v>25252</c:v>
                </c:pt>
                <c:pt idx="6">
                  <c:v>28926</c:v>
                </c:pt>
                <c:pt idx="7">
                  <c:v>24295</c:v>
                </c:pt>
                <c:pt idx="8">
                  <c:v>17704</c:v>
                </c:pt>
                <c:pt idx="9">
                  <c:v>13869</c:v>
                </c:pt>
                <c:pt idx="10">
                  <c:v>18686</c:v>
                </c:pt>
                <c:pt idx="11">
                  <c:v>22093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94-4751-8CEB-0C6065382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8175"/>
        <c:axId val="817472351"/>
      </c:lineChart>
      <c:catAx>
        <c:axId val="7212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2351"/>
        <c:crosses val="autoZero"/>
        <c:auto val="1"/>
        <c:lblAlgn val="ctr"/>
        <c:lblOffset val="100"/>
        <c:noMultiLvlLbl val="0"/>
      </c:catAx>
      <c:valAx>
        <c:axId val="81747235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2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Botão!$AD$9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Botão!$AE$8:$AP$8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Botão!$AE$9:$AP$9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2-44C8-ADAA-4017762A59C8}"/>
            </c:ext>
          </c:extLst>
        </c:ser>
        <c:ser>
          <c:idx val="1"/>
          <c:order val="1"/>
          <c:tx>
            <c:strRef>
              <c:f>Botão!$AD$10</c:f>
              <c:strCache>
                <c:ptCount val="1"/>
                <c:pt idx="0">
                  <c:v>Guarana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Botão!$AE$8:$AP$8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Botão!$AE$10:$AP$10</c:f>
              <c:numCache>
                <c:formatCode>_("R$"* #,##0.00_);_("R$"* \(#,##0.00\);_("R$"* "-"??_);_(@_)</c:formatCode>
                <c:ptCount val="12"/>
                <c:pt idx="0">
                  <c:v>4410</c:v>
                </c:pt>
                <c:pt idx="1">
                  <c:v>6653</c:v>
                </c:pt>
                <c:pt idx="2">
                  <c:v>9204</c:v>
                </c:pt>
                <c:pt idx="3">
                  <c:v>17062</c:v>
                </c:pt>
                <c:pt idx="4">
                  <c:v>1412</c:v>
                </c:pt>
                <c:pt idx="5">
                  <c:v>10904</c:v>
                </c:pt>
                <c:pt idx="6">
                  <c:v>26600</c:v>
                </c:pt>
                <c:pt idx="7">
                  <c:v>20778</c:v>
                </c:pt>
                <c:pt idx="8">
                  <c:v>11634</c:v>
                </c:pt>
                <c:pt idx="9">
                  <c:v>3387</c:v>
                </c:pt>
                <c:pt idx="10">
                  <c:v>5745</c:v>
                </c:pt>
                <c:pt idx="11">
                  <c:v>25988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12-44C8-ADAA-4017762A59C8}"/>
            </c:ext>
          </c:extLst>
        </c:ser>
        <c:ser>
          <c:idx val="2"/>
          <c:order val="2"/>
          <c:tx>
            <c:strRef>
              <c:f>Botão!$AD$11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Botão!$AE$8:$AP$8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Botão!$AE$11:$AP$11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12-44C8-ADAA-4017762A59C8}"/>
            </c:ext>
          </c:extLst>
        </c:ser>
        <c:ser>
          <c:idx val="3"/>
          <c:order val="3"/>
          <c:tx>
            <c:strRef>
              <c:f>Botão!$AD$12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Botão!$AE$8:$AP$8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Botão!$AE$12:$AP$12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12-44C8-ADAA-4017762A59C8}"/>
            </c:ext>
          </c:extLst>
        </c:ser>
        <c:ser>
          <c:idx val="4"/>
          <c:order val="4"/>
          <c:tx>
            <c:strRef>
              <c:f>Botão!$AD$17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Botão!$AE$8:$AP$8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Botão!$AE$17:$AP$17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1-4800-A49F-509A54DCFE5D}"/>
            </c:ext>
          </c:extLst>
        </c:ser>
        <c:ser>
          <c:idx val="5"/>
          <c:order val="5"/>
          <c:tx>
            <c:strRef>
              <c:f>Botão!$AD$18</c:f>
              <c:strCache>
                <c:ptCount val="1"/>
                <c:pt idx="0">
                  <c:v>Guarana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Botão!$AE$8:$AP$8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Botão!$AE$18:$AP$18</c:f>
              <c:numCache>
                <c:formatCode>_("R$"* #,##0.00_);_("R$"* \(#,##0.00\);_("R$"* "-"??_);_(@_)</c:formatCode>
                <c:ptCount val="12"/>
                <c:pt idx="0">
                  <c:v>6349</c:v>
                </c:pt>
                <c:pt idx="1">
                  <c:v>4199</c:v>
                </c:pt>
                <c:pt idx="2">
                  <c:v>3729</c:v>
                </c:pt>
                <c:pt idx="3">
                  <c:v>15505</c:v>
                </c:pt>
                <c:pt idx="4">
                  <c:v>19670</c:v>
                </c:pt>
                <c:pt idx="5">
                  <c:v>16121</c:v>
                </c:pt>
                <c:pt idx="6">
                  <c:v>7058</c:v>
                </c:pt>
                <c:pt idx="7">
                  <c:v>16925</c:v>
                </c:pt>
                <c:pt idx="8">
                  <c:v>23929</c:v>
                </c:pt>
                <c:pt idx="9">
                  <c:v>13913</c:v>
                </c:pt>
                <c:pt idx="10">
                  <c:v>3544</c:v>
                </c:pt>
                <c:pt idx="11">
                  <c:v>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31-4800-A49F-509A54DCFE5D}"/>
            </c:ext>
          </c:extLst>
        </c:ser>
        <c:ser>
          <c:idx val="6"/>
          <c:order val="6"/>
          <c:tx>
            <c:strRef>
              <c:f>Botão!$AD$19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Botão!$AE$8:$AP$8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Botão!$AE$19:$AP$19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31-4800-A49F-509A54DCFE5D}"/>
            </c:ext>
          </c:extLst>
        </c:ser>
        <c:ser>
          <c:idx val="7"/>
          <c:order val="7"/>
          <c:tx>
            <c:strRef>
              <c:f>Botão!$AD$20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Botão!$AE$8:$AP$8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Botão!$AE$20:$AP$20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931-4800-A49F-509A54DCFE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5325439"/>
        <c:axId val="825768559"/>
      </c:lineChart>
      <c:catAx>
        <c:axId val="945325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768559"/>
        <c:crosses val="autoZero"/>
        <c:auto val="1"/>
        <c:lblAlgn val="ctr"/>
        <c:lblOffset val="100"/>
        <c:noMultiLvlLbl val="0"/>
      </c:catAx>
      <c:valAx>
        <c:axId val="825768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3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Botão!$AD$17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Botão!$AE$17:$AP$17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AF-47C3-95FF-859436A06D3B}"/>
            </c:ext>
          </c:extLst>
        </c:ser>
        <c:ser>
          <c:idx val="1"/>
          <c:order val="1"/>
          <c:tx>
            <c:strRef>
              <c:f>Botão!$AD$18</c:f>
              <c:strCache>
                <c:ptCount val="1"/>
                <c:pt idx="0">
                  <c:v>Guarana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Botão!$AE$18:$AP$18</c:f>
              <c:numCache>
                <c:formatCode>_("R$"* #,##0.00_);_("R$"* \(#,##0.00\);_("R$"* "-"??_);_(@_)</c:formatCode>
                <c:ptCount val="12"/>
                <c:pt idx="0">
                  <c:v>6349</c:v>
                </c:pt>
                <c:pt idx="1">
                  <c:v>4199</c:v>
                </c:pt>
                <c:pt idx="2">
                  <c:v>3729</c:v>
                </c:pt>
                <c:pt idx="3">
                  <c:v>15505</c:v>
                </c:pt>
                <c:pt idx="4">
                  <c:v>19670</c:v>
                </c:pt>
                <c:pt idx="5">
                  <c:v>16121</c:v>
                </c:pt>
                <c:pt idx="6">
                  <c:v>7058</c:v>
                </c:pt>
                <c:pt idx="7">
                  <c:v>16925</c:v>
                </c:pt>
                <c:pt idx="8">
                  <c:v>23929</c:v>
                </c:pt>
                <c:pt idx="9">
                  <c:v>13913</c:v>
                </c:pt>
                <c:pt idx="10">
                  <c:v>3544</c:v>
                </c:pt>
                <c:pt idx="11">
                  <c:v>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AF-47C3-95FF-859436A06D3B}"/>
            </c:ext>
          </c:extLst>
        </c:ser>
        <c:ser>
          <c:idx val="2"/>
          <c:order val="2"/>
          <c:tx>
            <c:strRef>
              <c:f>Botão!$AD$19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Botão!$AE$19:$AP$19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AF-47C3-95FF-859436A06D3B}"/>
            </c:ext>
          </c:extLst>
        </c:ser>
        <c:ser>
          <c:idx val="3"/>
          <c:order val="3"/>
          <c:tx>
            <c:strRef>
              <c:f>Botão!$AD$20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Botão!$AE$20:$AP$20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AF-47C3-95FF-859436A06D3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5325439"/>
        <c:axId val="825768559"/>
      </c:lineChart>
      <c:catAx>
        <c:axId val="945325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768559"/>
        <c:crosses val="autoZero"/>
        <c:auto val="1"/>
        <c:lblAlgn val="ctr"/>
        <c:lblOffset val="100"/>
        <c:noMultiLvlLbl val="0"/>
      </c:catAx>
      <c:valAx>
        <c:axId val="825768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3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Botão!$AD$9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Botão!$AE$9:$AP$9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D2-4F18-845B-5C487605CDF5}"/>
            </c:ext>
          </c:extLst>
        </c:ser>
        <c:ser>
          <c:idx val="1"/>
          <c:order val="1"/>
          <c:tx>
            <c:strRef>
              <c:f>Botão!$AD$10</c:f>
              <c:strCache>
                <c:ptCount val="1"/>
                <c:pt idx="0">
                  <c:v>Guarana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Botão!$AE$10:$AP$10</c:f>
              <c:numCache>
                <c:formatCode>_("R$"* #,##0.00_);_("R$"* \(#,##0.00\);_("R$"* "-"??_);_(@_)</c:formatCode>
                <c:ptCount val="12"/>
                <c:pt idx="0">
                  <c:v>4410</c:v>
                </c:pt>
                <c:pt idx="1">
                  <c:v>6653</c:v>
                </c:pt>
                <c:pt idx="2">
                  <c:v>9204</c:v>
                </c:pt>
                <c:pt idx="3">
                  <c:v>17062</c:v>
                </c:pt>
                <c:pt idx="4">
                  <c:v>1412</c:v>
                </c:pt>
                <c:pt idx="5">
                  <c:v>10904</c:v>
                </c:pt>
                <c:pt idx="6">
                  <c:v>26600</c:v>
                </c:pt>
                <c:pt idx="7">
                  <c:v>20778</c:v>
                </c:pt>
                <c:pt idx="8">
                  <c:v>11634</c:v>
                </c:pt>
                <c:pt idx="9">
                  <c:v>3387</c:v>
                </c:pt>
                <c:pt idx="10">
                  <c:v>5745</c:v>
                </c:pt>
                <c:pt idx="11">
                  <c:v>25988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D2-4F18-845B-5C487605CD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5325439"/>
        <c:axId val="825768559"/>
      </c:lineChart>
      <c:catAx>
        <c:axId val="94532543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768559"/>
        <c:crosses val="autoZero"/>
        <c:auto val="1"/>
        <c:lblAlgn val="ctr"/>
        <c:lblOffset val="100"/>
        <c:noMultiLvlLbl val="0"/>
      </c:catAx>
      <c:valAx>
        <c:axId val="82576855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3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Botão!$AD$9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Botão!$AE$9:$AP$9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8-4C95-A621-C29E8FB561FF}"/>
            </c:ext>
          </c:extLst>
        </c:ser>
        <c:ser>
          <c:idx val="1"/>
          <c:order val="1"/>
          <c:tx>
            <c:strRef>
              <c:f>Botão!$AD$10</c:f>
              <c:strCache>
                <c:ptCount val="1"/>
                <c:pt idx="0">
                  <c:v>Guarana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Botão!$AE$10:$AP$10</c:f>
              <c:numCache>
                <c:formatCode>_("R$"* #,##0.00_);_("R$"* \(#,##0.00\);_("R$"* "-"??_);_(@_)</c:formatCode>
                <c:ptCount val="12"/>
                <c:pt idx="0">
                  <c:v>4410</c:v>
                </c:pt>
                <c:pt idx="1">
                  <c:v>6653</c:v>
                </c:pt>
                <c:pt idx="2">
                  <c:v>9204</c:v>
                </c:pt>
                <c:pt idx="3">
                  <c:v>17062</c:v>
                </c:pt>
                <c:pt idx="4">
                  <c:v>1412</c:v>
                </c:pt>
                <c:pt idx="5">
                  <c:v>10904</c:v>
                </c:pt>
                <c:pt idx="6">
                  <c:v>26600</c:v>
                </c:pt>
                <c:pt idx="7">
                  <c:v>20778</c:v>
                </c:pt>
                <c:pt idx="8">
                  <c:v>11634</c:v>
                </c:pt>
                <c:pt idx="9">
                  <c:v>3387</c:v>
                </c:pt>
                <c:pt idx="10">
                  <c:v>5745</c:v>
                </c:pt>
                <c:pt idx="11">
                  <c:v>25988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8-4C95-A621-C29E8FB561FF}"/>
            </c:ext>
          </c:extLst>
        </c:ser>
        <c:ser>
          <c:idx val="2"/>
          <c:order val="2"/>
          <c:tx>
            <c:strRef>
              <c:f>Botão!$AD$11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Botão!$AE$11:$AP$11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8-4C95-A621-C29E8FB561FF}"/>
            </c:ext>
          </c:extLst>
        </c:ser>
        <c:ser>
          <c:idx val="3"/>
          <c:order val="3"/>
          <c:tx>
            <c:strRef>
              <c:f>Botão!$AD$12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Botão!$AE$12:$AP$12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8-4C95-A621-C29E8FB561FF}"/>
            </c:ext>
          </c:extLst>
        </c:ser>
        <c:ser>
          <c:idx val="4"/>
          <c:order val="4"/>
          <c:tx>
            <c:strRef>
              <c:f>Botão!$AD$17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Botão!$AE$17:$AP$17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48-4C95-A621-C29E8FB561FF}"/>
            </c:ext>
          </c:extLst>
        </c:ser>
        <c:ser>
          <c:idx val="5"/>
          <c:order val="5"/>
          <c:tx>
            <c:strRef>
              <c:f>Botão!$AD$18</c:f>
              <c:strCache>
                <c:ptCount val="1"/>
                <c:pt idx="0">
                  <c:v>Guarana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Botão!$AE$18:$AP$18</c:f>
              <c:numCache>
                <c:formatCode>_("R$"* #,##0.00_);_("R$"* \(#,##0.00\);_("R$"* "-"??_);_(@_)</c:formatCode>
                <c:ptCount val="12"/>
                <c:pt idx="0">
                  <c:v>6349</c:v>
                </c:pt>
                <c:pt idx="1">
                  <c:v>4199</c:v>
                </c:pt>
                <c:pt idx="2">
                  <c:v>3729</c:v>
                </c:pt>
                <c:pt idx="3">
                  <c:v>15505</c:v>
                </c:pt>
                <c:pt idx="4">
                  <c:v>19670</c:v>
                </c:pt>
                <c:pt idx="5">
                  <c:v>16121</c:v>
                </c:pt>
                <c:pt idx="6">
                  <c:v>7058</c:v>
                </c:pt>
                <c:pt idx="7">
                  <c:v>16925</c:v>
                </c:pt>
                <c:pt idx="8">
                  <c:v>23929</c:v>
                </c:pt>
                <c:pt idx="9">
                  <c:v>13913</c:v>
                </c:pt>
                <c:pt idx="10">
                  <c:v>3544</c:v>
                </c:pt>
                <c:pt idx="11">
                  <c:v>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C48-4C95-A621-C29E8FB561FF}"/>
            </c:ext>
          </c:extLst>
        </c:ser>
        <c:ser>
          <c:idx val="6"/>
          <c:order val="6"/>
          <c:tx>
            <c:strRef>
              <c:f>Botão!$AD$19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Botão!$AE$19:$AP$19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C48-4C95-A621-C29E8FB561FF}"/>
            </c:ext>
          </c:extLst>
        </c:ser>
        <c:ser>
          <c:idx val="7"/>
          <c:order val="7"/>
          <c:tx>
            <c:strRef>
              <c:f>Botão!$AD$20</c:f>
              <c:strCache>
                <c:ptCount val="1"/>
                <c:pt idx="0">
                  <c:v>#REF!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Botão!$AE$20:$AP$20</c:f>
              <c:numCache>
                <c:formatCode>_("R$"* #,##0.00_);_("R$"* \(#,##0.00\);_("R$"*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C48-4C95-A621-C29E8FB561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5325439"/>
        <c:axId val="825768559"/>
      </c:lineChart>
      <c:catAx>
        <c:axId val="945325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25768559"/>
        <c:crosses val="autoZero"/>
        <c:auto val="1"/>
        <c:lblAlgn val="ctr"/>
        <c:lblOffset val="100"/>
        <c:noMultiLvlLbl val="0"/>
      </c:catAx>
      <c:valAx>
        <c:axId val="825768559"/>
        <c:scaling>
          <c:orientation val="minMax"/>
        </c:scaling>
        <c:delete val="0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53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Fórmulas!$B$27</c:f>
              <c:strCache>
                <c:ptCount val="1"/>
                <c:pt idx="0">
                  <c:v>Red Bull</c:v>
                </c:pt>
              </c:strCache>
            </c:strRef>
          </c:tx>
          <c:spPr>
            <a:ln w="38100" cap="flat" cmpd="dbl" algn="ctr">
              <a:solidFill>
                <a:schemeClr val="accent4">
                  <a:lumMod val="60000"/>
                  <a:lumOff val="40000"/>
                </a:schemeClr>
              </a:solidFill>
              <a:miter lim="800000"/>
            </a:ln>
            <a:effectLst/>
          </c:spPr>
          <c:marker>
            <c:symbol val="none"/>
          </c:marker>
          <c:cat>
            <c:strRef>
              <c:f>Fórmulas!$D$21:$O$21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Fórmulas!$D$27:$O$27</c:f>
              <c:numCache>
                <c:formatCode>"R$"\ #,##0</c:formatCode>
                <c:ptCount val="12"/>
                <c:pt idx="0">
                  <c:v>26479</c:v>
                </c:pt>
                <c:pt idx="1">
                  <c:v>12800</c:v>
                </c:pt>
                <c:pt idx="2">
                  <c:v>6888</c:v>
                </c:pt>
                <c:pt idx="3">
                  <c:v>27967</c:v>
                </c:pt>
                <c:pt idx="4">
                  <c:v>5266</c:v>
                </c:pt>
                <c:pt idx="5">
                  <c:v>21352</c:v>
                </c:pt>
                <c:pt idx="6">
                  <c:v>27302</c:v>
                </c:pt>
                <c:pt idx="7">
                  <c:v>16229</c:v>
                </c:pt>
                <c:pt idx="8">
                  <c:v>12227</c:v>
                </c:pt>
                <c:pt idx="9">
                  <c:v>9060</c:v>
                </c:pt>
                <c:pt idx="10">
                  <c:v>16734</c:v>
                </c:pt>
                <c:pt idx="11">
                  <c:v>4845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5-4481-BBD0-6DACF734588A}"/>
            </c:ext>
          </c:extLst>
        </c:ser>
        <c:ser>
          <c:idx val="1"/>
          <c:order val="1"/>
          <c:tx>
            <c:strRef>
              <c:f>Fórmulas!$B$28</c:f>
              <c:strCache>
                <c:ptCount val="1"/>
                <c:pt idx="0">
                  <c:v>Pepsi</c:v>
                </c:pt>
              </c:strCache>
            </c:strRef>
          </c:tx>
          <c:spPr>
            <a:ln w="38100" cap="flat" cmpd="dbl" algn="ctr">
              <a:solidFill>
                <a:schemeClr val="bg1"/>
              </a:solidFill>
              <a:miter lim="800000"/>
            </a:ln>
            <a:effectLst/>
          </c:spPr>
          <c:marker>
            <c:symbol val="none"/>
          </c:marker>
          <c:cat>
            <c:strRef>
              <c:f>Fórmulas!$D$21:$O$21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Fórmulas!$D$28:$O$28</c:f>
              <c:numCache>
                <c:formatCode>"R$"\ #,##0</c:formatCode>
                <c:ptCount val="12"/>
                <c:pt idx="0">
                  <c:v>29703</c:v>
                </c:pt>
                <c:pt idx="1">
                  <c:v>26882</c:v>
                </c:pt>
                <c:pt idx="2">
                  <c:v>16093</c:v>
                </c:pt>
                <c:pt idx="3">
                  <c:v>20072</c:v>
                </c:pt>
                <c:pt idx="4">
                  <c:v>16900</c:v>
                </c:pt>
                <c:pt idx="5">
                  <c:v>18906</c:v>
                </c:pt>
                <c:pt idx="6">
                  <c:v>8243</c:v>
                </c:pt>
                <c:pt idx="7">
                  <c:v>29649</c:v>
                </c:pt>
                <c:pt idx="8">
                  <c:v>19394</c:v>
                </c:pt>
                <c:pt idx="9">
                  <c:v>1476</c:v>
                </c:pt>
                <c:pt idx="10">
                  <c:v>1063</c:v>
                </c:pt>
                <c:pt idx="11">
                  <c:v>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45-4481-BBD0-6DACF7345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791711"/>
        <c:axId val="817420767"/>
      </c:lineChart>
      <c:catAx>
        <c:axId val="717791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20767"/>
        <c:crosses val="autoZero"/>
        <c:auto val="1"/>
        <c:lblAlgn val="ctr"/>
        <c:lblOffset val="100"/>
        <c:noMultiLvlLbl val="0"/>
      </c:catAx>
      <c:valAx>
        <c:axId val="817420767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7791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Fórmulas!$B$32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Fórmulas!$D$32:$O$32</c:f>
              <c:numCache>
                <c:formatCode>"R$"\ #,##0</c:formatCode>
                <c:ptCount val="12"/>
                <c:pt idx="0">
                  <c:v>5951</c:v>
                </c:pt>
                <c:pt idx="1">
                  <c:v>5575</c:v>
                </c:pt>
                <c:pt idx="2">
                  <c:v>4179</c:v>
                </c:pt>
                <c:pt idx="3">
                  <c:v>9616</c:v>
                </c:pt>
                <c:pt idx="4">
                  <c:v>10217</c:v>
                </c:pt>
                <c:pt idx="5">
                  <c:v>22618</c:v>
                </c:pt>
                <c:pt idx="6">
                  <c:v>27412</c:v>
                </c:pt>
                <c:pt idx="7">
                  <c:v>7798</c:v>
                </c:pt>
                <c:pt idx="8">
                  <c:v>19580</c:v>
                </c:pt>
                <c:pt idx="9">
                  <c:v>2366</c:v>
                </c:pt>
                <c:pt idx="10">
                  <c:v>9074</c:v>
                </c:pt>
                <c:pt idx="11">
                  <c:v>4573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5-4CF4-BCCF-E20922F00704}"/>
            </c:ext>
          </c:extLst>
        </c:ser>
        <c:ser>
          <c:idx val="1"/>
          <c:order val="1"/>
          <c:tx>
            <c:strRef>
              <c:f>Fórmulas!$B$33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Fórmulas!$D$33:$O$33</c:f>
              <c:numCache>
                <c:formatCode>"R$"\ #,##0</c:formatCode>
                <c:ptCount val="12"/>
                <c:pt idx="0">
                  <c:v>23403</c:v>
                </c:pt>
                <c:pt idx="1">
                  <c:v>13212</c:v>
                </c:pt>
                <c:pt idx="2">
                  <c:v>21386</c:v>
                </c:pt>
                <c:pt idx="3">
                  <c:v>10947</c:v>
                </c:pt>
                <c:pt idx="4">
                  <c:v>27753</c:v>
                </c:pt>
                <c:pt idx="5">
                  <c:v>27555</c:v>
                </c:pt>
                <c:pt idx="6">
                  <c:v>10435</c:v>
                </c:pt>
                <c:pt idx="7">
                  <c:v>21384</c:v>
                </c:pt>
                <c:pt idx="8">
                  <c:v>18634</c:v>
                </c:pt>
                <c:pt idx="9">
                  <c:v>20452</c:v>
                </c:pt>
                <c:pt idx="10">
                  <c:v>13318</c:v>
                </c:pt>
                <c:pt idx="11">
                  <c:v>26916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5-4CF4-BCCF-E20922F00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8175"/>
        <c:axId val="817472351"/>
      </c:lineChart>
      <c:catAx>
        <c:axId val="7212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2351"/>
        <c:crosses val="autoZero"/>
        <c:auto val="1"/>
        <c:lblAlgn val="ctr"/>
        <c:lblOffset val="100"/>
        <c:noMultiLvlLbl val="0"/>
      </c:catAx>
      <c:valAx>
        <c:axId val="81747235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2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Fórmulas!$B$37</c:f>
              <c:strCache>
                <c:ptCount val="1"/>
                <c:pt idx="0">
                  <c:v>2017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Fórmulas!$D$37:$O$37</c:f>
              <c:numCache>
                <c:formatCode>"R$"\ #,##0</c:formatCode>
                <c:ptCount val="12"/>
                <c:pt idx="0">
                  <c:v>4410</c:v>
                </c:pt>
                <c:pt idx="1">
                  <c:v>6653</c:v>
                </c:pt>
                <c:pt idx="2">
                  <c:v>9204</c:v>
                </c:pt>
                <c:pt idx="3">
                  <c:v>17062</c:v>
                </c:pt>
                <c:pt idx="4">
                  <c:v>1412</c:v>
                </c:pt>
                <c:pt idx="5">
                  <c:v>10904</c:v>
                </c:pt>
                <c:pt idx="6">
                  <c:v>26600</c:v>
                </c:pt>
                <c:pt idx="7">
                  <c:v>20778</c:v>
                </c:pt>
                <c:pt idx="8">
                  <c:v>11634</c:v>
                </c:pt>
                <c:pt idx="9">
                  <c:v>3387</c:v>
                </c:pt>
                <c:pt idx="10">
                  <c:v>5745</c:v>
                </c:pt>
                <c:pt idx="11">
                  <c:v>25988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2-4DAB-A945-7A2037832789}"/>
            </c:ext>
          </c:extLst>
        </c:ser>
        <c:ser>
          <c:idx val="1"/>
          <c:order val="1"/>
          <c:tx>
            <c:strRef>
              <c:f>Fórmulas!$B$38</c:f>
              <c:strCache>
                <c:ptCount val="1"/>
                <c:pt idx="0">
                  <c:v>2018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Fórmulas!$D$38:$O$38</c:f>
              <c:numCache>
                <c:formatCode>"R$"\ #,##0</c:formatCode>
                <c:ptCount val="12"/>
                <c:pt idx="0">
                  <c:v>6349</c:v>
                </c:pt>
                <c:pt idx="1">
                  <c:v>4199</c:v>
                </c:pt>
                <c:pt idx="2">
                  <c:v>3729</c:v>
                </c:pt>
                <c:pt idx="3">
                  <c:v>15505</c:v>
                </c:pt>
                <c:pt idx="4">
                  <c:v>19670</c:v>
                </c:pt>
                <c:pt idx="5">
                  <c:v>16121</c:v>
                </c:pt>
                <c:pt idx="6">
                  <c:v>7058</c:v>
                </c:pt>
                <c:pt idx="7">
                  <c:v>16925</c:v>
                </c:pt>
                <c:pt idx="8">
                  <c:v>23929</c:v>
                </c:pt>
                <c:pt idx="9">
                  <c:v>13913</c:v>
                </c:pt>
                <c:pt idx="10">
                  <c:v>3544</c:v>
                </c:pt>
                <c:pt idx="11">
                  <c:v>2430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2-4DAB-A945-7A2037832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8175"/>
        <c:axId val="817472351"/>
      </c:lineChart>
      <c:catAx>
        <c:axId val="7212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2351"/>
        <c:crosses val="autoZero"/>
        <c:auto val="1"/>
        <c:lblAlgn val="ctr"/>
        <c:lblOffset val="100"/>
        <c:noMultiLvlLbl val="0"/>
      </c:catAx>
      <c:valAx>
        <c:axId val="81747235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2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Fórmulas!$B$42</c:f>
              <c:strCache>
                <c:ptCount val="1"/>
                <c:pt idx="0">
                  <c:v>2017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val>
            <c:numRef>
              <c:f>Fórmulas!$D$42:$O$42</c:f>
              <c:numCache>
                <c:formatCode>"R$"\ #,##0</c:formatCode>
                <c:ptCount val="12"/>
                <c:pt idx="0">
                  <c:v>15399</c:v>
                </c:pt>
                <c:pt idx="1">
                  <c:v>21385</c:v>
                </c:pt>
                <c:pt idx="2">
                  <c:v>11105</c:v>
                </c:pt>
                <c:pt idx="3">
                  <c:v>19493</c:v>
                </c:pt>
                <c:pt idx="4">
                  <c:v>21894</c:v>
                </c:pt>
                <c:pt idx="5">
                  <c:v>7527</c:v>
                </c:pt>
                <c:pt idx="6">
                  <c:v>21790</c:v>
                </c:pt>
                <c:pt idx="7">
                  <c:v>13614</c:v>
                </c:pt>
                <c:pt idx="8">
                  <c:v>20555</c:v>
                </c:pt>
                <c:pt idx="9">
                  <c:v>19554</c:v>
                </c:pt>
                <c:pt idx="10">
                  <c:v>23938</c:v>
                </c:pt>
                <c:pt idx="11">
                  <c:v>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83-4ED4-8A92-9281FF9A0941}"/>
            </c:ext>
          </c:extLst>
        </c:ser>
        <c:ser>
          <c:idx val="1"/>
          <c:order val="1"/>
          <c:tx>
            <c:strRef>
              <c:f>Fórmulas!$B$43</c:f>
              <c:strCache>
                <c:ptCount val="1"/>
                <c:pt idx="0">
                  <c:v>2019</c:v>
                </c:pt>
              </c:strCache>
            </c:strRef>
          </c:tx>
          <c:spPr>
            <a:ln w="38100" cap="flat" cmpd="dbl" algn="ctr">
              <a:solidFill>
                <a:schemeClr val="accent2"/>
              </a:solidFill>
              <a:miter lim="800000"/>
            </a:ln>
            <a:effectLst/>
          </c:spPr>
          <c:marker>
            <c:symbol val="none"/>
          </c:marker>
          <c:val>
            <c:numRef>
              <c:f>Fórmulas!$D$43:$O$43</c:f>
              <c:numCache>
                <c:formatCode>"R$"\ #,##0</c:formatCode>
                <c:ptCount val="12"/>
                <c:pt idx="0">
                  <c:v>10441</c:v>
                </c:pt>
                <c:pt idx="1">
                  <c:v>13107</c:v>
                </c:pt>
                <c:pt idx="2">
                  <c:v>12384</c:v>
                </c:pt>
                <c:pt idx="3">
                  <c:v>29955</c:v>
                </c:pt>
                <c:pt idx="4">
                  <c:v>15951</c:v>
                </c:pt>
                <c:pt idx="5">
                  <c:v>15482</c:v>
                </c:pt>
                <c:pt idx="6">
                  <c:v>29815</c:v>
                </c:pt>
                <c:pt idx="7">
                  <c:v>10909</c:v>
                </c:pt>
                <c:pt idx="8">
                  <c:v>1939</c:v>
                </c:pt>
                <c:pt idx="9">
                  <c:v>28503</c:v>
                </c:pt>
                <c:pt idx="10">
                  <c:v>16042</c:v>
                </c:pt>
                <c:pt idx="11">
                  <c:v>11249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83-4ED4-8A92-9281FF9A0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1278175"/>
        <c:axId val="817472351"/>
      </c:lineChart>
      <c:catAx>
        <c:axId val="7212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472351"/>
        <c:crosses val="autoZero"/>
        <c:auto val="1"/>
        <c:lblAlgn val="ctr"/>
        <c:lblOffset val="100"/>
        <c:noMultiLvlLbl val="0"/>
      </c:catAx>
      <c:valAx>
        <c:axId val="817472351"/>
        <c:scaling>
          <c:orientation val="minMax"/>
        </c:scaling>
        <c:delete val="0"/>
        <c:axPos val="l"/>
        <c:numFmt formatCode="&quot;R$&quot;\ #,##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127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Drop" dropStyle="combo" dx="22" fmlaLink="$A$5" fmlaRange="$A$1:$A$4" noThreeD="1" sel="3" val="0"/>
</file>

<file path=xl/ctrlProps/ctrlProp10.xml><?xml version="1.0" encoding="utf-8"?>
<formControlPr xmlns="http://schemas.microsoft.com/office/spreadsheetml/2009/9/main" objectType="Drop" dropStyle="combo" dx="16" fmlaLink="Fórmulas!$Q$9" fmlaRange="Fórmulas!$Q$4:$Q$7" noThreeD="1" sel="4" val="0"/>
</file>

<file path=xl/ctrlProps/ctrlProp11.xml><?xml version="1.0" encoding="utf-8"?>
<formControlPr xmlns="http://schemas.microsoft.com/office/spreadsheetml/2009/9/main" objectType="List" dx="22" fmlaLink="Fórmulas!$R$9" fmlaRange="Fórmulas!$R$4:$R$6" noThreeD="1" sel="2" val="0"/>
</file>

<file path=xl/ctrlProps/ctrlProp12.xml><?xml version="1.0" encoding="utf-8"?>
<formControlPr xmlns="http://schemas.microsoft.com/office/spreadsheetml/2009/9/main" objectType="Drop" dropStyle="combo" dx="16" fmlaLink="Fórmulas!$Q$32" fmlaRange="Fórmulas!$R$4:$R$6" noThreeD="1" sel="2" val="0"/>
</file>

<file path=xl/ctrlProps/ctrlProp13.xml><?xml version="1.0" encoding="utf-8"?>
<formControlPr xmlns="http://schemas.microsoft.com/office/spreadsheetml/2009/9/main" objectType="Drop" dropStyle="combo" dx="16" fmlaLink="Fórmulas!$Q$33" fmlaRange="Fórmulas!$R$4:$R$6" noThreeD="1" sel="3" val="0"/>
</file>

<file path=xl/ctrlProps/ctrlProp14.xml><?xml version="1.0" encoding="utf-8"?>
<formControlPr xmlns="http://schemas.microsoft.com/office/spreadsheetml/2009/9/main" objectType="Drop" dropStyle="combo" dx="16" fmlaLink="Fórmulas!$Q$37" fmlaRange="Fórmulas!$R$4:$R$6" noThreeD="1" sel="1" val="0"/>
</file>

<file path=xl/ctrlProps/ctrlProp15.xml><?xml version="1.0" encoding="utf-8"?>
<formControlPr xmlns="http://schemas.microsoft.com/office/spreadsheetml/2009/9/main" objectType="Drop" dropStyle="combo" dx="16" fmlaLink="Fórmulas!$Q$38" fmlaRange="Fórmulas!$R$4:$R$6" noThreeD="1" sel="2" val="0"/>
</file>

<file path=xl/ctrlProps/ctrlProp16.xml><?xml version="1.0" encoding="utf-8"?>
<formControlPr xmlns="http://schemas.microsoft.com/office/spreadsheetml/2009/9/main" objectType="Drop" dropStyle="combo" dx="16" fmlaLink="Fórmulas!$Q$42" fmlaRange="Fórmulas!$R$4:$R$6" noThreeD="1" sel="1" val="0"/>
</file>

<file path=xl/ctrlProps/ctrlProp17.xml><?xml version="1.0" encoding="utf-8"?>
<formControlPr xmlns="http://schemas.microsoft.com/office/spreadsheetml/2009/9/main" objectType="Drop" dropStyle="combo" dx="16" fmlaLink="Fórmulas!$Q$43" fmlaRange="Fórmulas!$R$4:$R$6" noThreeD="1" sel="3" val="0"/>
</file>

<file path=xl/ctrlProps/ctrlProp18.xml><?xml version="1.0" encoding="utf-8"?>
<formControlPr xmlns="http://schemas.microsoft.com/office/spreadsheetml/2009/9/main" objectType="Drop" dropStyle="combo" dx="16" fmlaLink="Fórmulas!$Q$47" fmlaRange="Fórmulas!$R$4:$R$6" noThreeD="1" sel="2" val="0"/>
</file>

<file path=xl/ctrlProps/ctrlProp19.xml><?xml version="1.0" encoding="utf-8"?>
<formControlPr xmlns="http://schemas.microsoft.com/office/spreadsheetml/2009/9/main" objectType="Drop" dropStyle="combo" dx="16" fmlaLink="Fórmulas!$Q$48" fmlaRange="Fórmulas!$R$4:$R$6" noThreeD="1" sel="3" val="0"/>
</file>

<file path=xl/ctrlProps/ctrlProp2.xml><?xml version="1.0" encoding="utf-8"?>
<formControlPr xmlns="http://schemas.microsoft.com/office/spreadsheetml/2009/9/main" objectType="List" dx="22" fmlaLink="$F$4" fmlaRange="$F$1:$F$3" noThreeD="1" sel="2" val="0"/>
</file>

<file path=xl/ctrlProps/ctrlProp3.xml><?xml version="1.0" encoding="utf-8"?>
<formControlPr xmlns="http://schemas.microsoft.com/office/spreadsheetml/2009/9/main" objectType="Drop" dropStyle="combo" dx="31" fmlaLink="Botão!$R$5" fmlaRange="Botão!$Q$1:$Q$5" noThreeD="1" sel="5" val="0"/>
</file>

<file path=xl/ctrlProps/ctrlProp4.xml><?xml version="1.0" encoding="utf-8"?>
<formControlPr xmlns="http://schemas.microsoft.com/office/spreadsheetml/2009/9/main" objectType="List" dx="31" fmlaLink="Botão!$V$4" fmlaRange="Botão!$U$1:$U$4" noThreeD="1" sel="1" val="0"/>
</file>

<file path=xl/ctrlProps/ctrlProp5.xml><?xml version="1.0" encoding="utf-8"?>
<formControlPr xmlns="http://schemas.microsoft.com/office/spreadsheetml/2009/9/main" objectType="Drop" dropStyle="combo" dx="31" fmlaLink="Botão!$R$6" fmlaRange="Botão!$Q$1:$Q$5" noThreeD="1" sel="2" val="0"/>
</file>

<file path=xl/ctrlProps/ctrlProp6.xml><?xml version="1.0" encoding="utf-8"?>
<formControlPr xmlns="http://schemas.microsoft.com/office/spreadsheetml/2009/9/main" objectType="Drop" dropStyle="combo" dx="31" fmlaLink="Botão!$S$6" fmlaRange="Botão!$Q$1:$Q$5" noThreeD="1" sel="5" val="0"/>
</file>

<file path=xl/ctrlProps/ctrlProp7.xml><?xml version="1.0" encoding="utf-8"?>
<formControlPr xmlns="http://schemas.microsoft.com/office/spreadsheetml/2009/9/main" objectType="Drop" dropStyle="combo" dx="31" fmlaLink="Botão!$S$5" fmlaRange="Botão!$Q$1:$Q$5" noThreeD="1" sel="5" val="0"/>
</file>

<file path=xl/ctrlProps/ctrlProp8.xml><?xml version="1.0" encoding="utf-8"?>
<formControlPr xmlns="http://schemas.microsoft.com/office/spreadsheetml/2009/9/main" objectType="List" dx="31" fmlaLink="Botão!$W$4" fmlaRange="Botão!$U$1:$U$4" noThreeD="1" sel="2" val="0"/>
</file>

<file path=xl/ctrlProps/ctrlProp9.xml><?xml version="1.0" encoding="utf-8"?>
<formControlPr xmlns="http://schemas.microsoft.com/office/spreadsheetml/2009/9/main" objectType="Drop" dropStyle="combo" dx="16" fmlaLink="Fórmulas!$P$9" fmlaRange="Fórmulas!$P$4:$P$7" noThreeD="1" sel="3" val="0"/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Pepsi!A1"/><Relationship Id="rId7" Type="http://schemas.openxmlformats.org/officeDocument/2006/relationships/image" Target="../media/image7.png"/><Relationship Id="rId2" Type="http://schemas.openxmlformats.org/officeDocument/2006/relationships/hyperlink" Target="#Guarana!A1"/><Relationship Id="rId1" Type="http://schemas.openxmlformats.org/officeDocument/2006/relationships/hyperlink" Target="#'Red Bull'!A1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microsoft.com/office/2007/relationships/hdphoto" Target="../media/hdphoto2.wdp"/><Relationship Id="rId4" Type="http://schemas.openxmlformats.org/officeDocument/2006/relationships/hyperlink" Target="#Sprite!A1"/><Relationship Id="rId9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Pepsi!A1"/><Relationship Id="rId7" Type="http://schemas.openxmlformats.org/officeDocument/2006/relationships/image" Target="../media/image7.png"/><Relationship Id="rId2" Type="http://schemas.openxmlformats.org/officeDocument/2006/relationships/hyperlink" Target="#Guarana!A1"/><Relationship Id="rId1" Type="http://schemas.openxmlformats.org/officeDocument/2006/relationships/hyperlink" Target="#'Red Bull'!A1"/><Relationship Id="rId6" Type="http://schemas.openxmlformats.org/officeDocument/2006/relationships/image" Target="../media/image6.png"/><Relationship Id="rId11" Type="http://schemas.openxmlformats.org/officeDocument/2006/relationships/chart" Target="../charts/chart7.xml"/><Relationship Id="rId5" Type="http://schemas.openxmlformats.org/officeDocument/2006/relationships/image" Target="../media/image5.png"/><Relationship Id="rId10" Type="http://schemas.microsoft.com/office/2007/relationships/hdphoto" Target="../media/hdphoto2.wdp"/><Relationship Id="rId4" Type="http://schemas.openxmlformats.org/officeDocument/2006/relationships/hyperlink" Target="#'Resumo Gerencial'!A1"/><Relationship Id="rId9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Pepsi!A1"/><Relationship Id="rId7" Type="http://schemas.openxmlformats.org/officeDocument/2006/relationships/image" Target="../media/image7.png"/><Relationship Id="rId2" Type="http://schemas.openxmlformats.org/officeDocument/2006/relationships/hyperlink" Target="#'Resumo Gerencial'!A1"/><Relationship Id="rId1" Type="http://schemas.openxmlformats.org/officeDocument/2006/relationships/hyperlink" Target="#'Red Bull'!A1"/><Relationship Id="rId6" Type="http://schemas.openxmlformats.org/officeDocument/2006/relationships/image" Target="../media/image6.png"/><Relationship Id="rId11" Type="http://schemas.openxmlformats.org/officeDocument/2006/relationships/chart" Target="../charts/chart8.xml"/><Relationship Id="rId5" Type="http://schemas.openxmlformats.org/officeDocument/2006/relationships/image" Target="../media/image5.png"/><Relationship Id="rId10" Type="http://schemas.microsoft.com/office/2007/relationships/hdphoto" Target="../media/hdphoto2.wdp"/><Relationship Id="rId4" Type="http://schemas.openxmlformats.org/officeDocument/2006/relationships/hyperlink" Target="#Sprite!A1"/><Relationship Id="rId9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8" Type="http://schemas.microsoft.com/office/2007/relationships/hdphoto" Target="../media/hdphoto1.wdp"/><Relationship Id="rId3" Type="http://schemas.openxmlformats.org/officeDocument/2006/relationships/hyperlink" Target="#Pepsi!A1"/><Relationship Id="rId7" Type="http://schemas.openxmlformats.org/officeDocument/2006/relationships/image" Target="../media/image7.png"/><Relationship Id="rId2" Type="http://schemas.openxmlformats.org/officeDocument/2006/relationships/hyperlink" Target="#Guarana!A1"/><Relationship Id="rId1" Type="http://schemas.openxmlformats.org/officeDocument/2006/relationships/hyperlink" Target="#'Resumo Gerencial'!A1"/><Relationship Id="rId6" Type="http://schemas.openxmlformats.org/officeDocument/2006/relationships/image" Target="../media/image6.png"/><Relationship Id="rId11" Type="http://schemas.openxmlformats.org/officeDocument/2006/relationships/chart" Target="../charts/chart9.xml"/><Relationship Id="rId5" Type="http://schemas.openxmlformats.org/officeDocument/2006/relationships/image" Target="../media/image5.png"/><Relationship Id="rId10" Type="http://schemas.microsoft.com/office/2007/relationships/hdphoto" Target="../media/hdphoto2.wdp"/><Relationship Id="rId4" Type="http://schemas.openxmlformats.org/officeDocument/2006/relationships/hyperlink" Target="#Sprite!A1"/><Relationship Id="rId9" Type="http://schemas.openxmlformats.org/officeDocument/2006/relationships/image" Target="../media/image8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hyperlink" Target="#'Resumo Gerencial'!A1"/><Relationship Id="rId7" Type="http://schemas.microsoft.com/office/2007/relationships/hdphoto" Target="../media/hdphoto3.wdp"/><Relationship Id="rId12" Type="http://schemas.openxmlformats.org/officeDocument/2006/relationships/chart" Target="../charts/chart10.xml"/><Relationship Id="rId2" Type="http://schemas.openxmlformats.org/officeDocument/2006/relationships/hyperlink" Target="#Guarana!A1"/><Relationship Id="rId1" Type="http://schemas.openxmlformats.org/officeDocument/2006/relationships/hyperlink" Target="#'Red Bull'!A1"/><Relationship Id="rId6" Type="http://schemas.openxmlformats.org/officeDocument/2006/relationships/image" Target="../media/image9.png"/><Relationship Id="rId11" Type="http://schemas.microsoft.com/office/2007/relationships/hdphoto" Target="../media/hdphoto2.wdp"/><Relationship Id="rId5" Type="http://schemas.openxmlformats.org/officeDocument/2006/relationships/image" Target="../media/image5.png"/><Relationship Id="rId10" Type="http://schemas.openxmlformats.org/officeDocument/2006/relationships/image" Target="../media/image8.png"/><Relationship Id="rId4" Type="http://schemas.openxmlformats.org/officeDocument/2006/relationships/hyperlink" Target="#Sprite!A1"/><Relationship Id="rId9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130968</xdr:colOff>
      <xdr:row>1</xdr:row>
      <xdr:rowOff>11907</xdr:rowOff>
    </xdr:from>
    <xdr:to>
      <xdr:col>18</xdr:col>
      <xdr:colOff>547687</xdr:colOff>
      <xdr:row>3</xdr:row>
      <xdr:rowOff>47626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3823156" y="154782"/>
          <a:ext cx="416719" cy="416719"/>
        </a:xfrm>
        <a:prstGeom prst="ellipse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110728</xdr:colOff>
      <xdr:row>21</xdr:row>
      <xdr:rowOff>51194</xdr:rowOff>
    </xdr:from>
    <xdr:to>
      <xdr:col>15</xdr:col>
      <xdr:colOff>527447</xdr:colOff>
      <xdr:row>23</xdr:row>
      <xdr:rowOff>86913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1409759" y="4004069"/>
          <a:ext cx="416719" cy="416719"/>
        </a:xfrm>
        <a:prstGeom prst="ellipse">
          <a:avLst/>
        </a:prstGeom>
        <a:solidFill>
          <a:schemeClr val="accent5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114300</xdr:colOff>
      <xdr:row>25</xdr:row>
      <xdr:rowOff>150019</xdr:rowOff>
    </xdr:from>
    <xdr:to>
      <xdr:col>15</xdr:col>
      <xdr:colOff>531019</xdr:colOff>
      <xdr:row>27</xdr:row>
      <xdr:rowOff>185738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11413331" y="4864894"/>
          <a:ext cx="416719" cy="416719"/>
        </a:xfrm>
        <a:prstGeom prst="ellipse">
          <a:avLst/>
        </a:prstGeom>
        <a:solidFill>
          <a:schemeClr val="accent6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18</xdr:col>
      <xdr:colOff>190500</xdr:colOff>
      <xdr:row>1</xdr:row>
      <xdr:rowOff>71437</xdr:rowOff>
    </xdr:from>
    <xdr:to>
      <xdr:col>18</xdr:col>
      <xdr:colOff>476249</xdr:colOff>
      <xdr:row>2</xdr:row>
      <xdr:rowOff>190499</xdr:rowOff>
    </xdr:to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13882688" y="214312"/>
          <a:ext cx="285749" cy="309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15</xdr:col>
      <xdr:colOff>170259</xdr:colOff>
      <xdr:row>21</xdr:row>
      <xdr:rowOff>110724</xdr:rowOff>
    </xdr:from>
    <xdr:to>
      <xdr:col>15</xdr:col>
      <xdr:colOff>456008</xdr:colOff>
      <xdr:row>23</xdr:row>
      <xdr:rowOff>39286</xdr:rowOff>
    </xdr:to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1469290" y="4063599"/>
          <a:ext cx="285749" cy="309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15</xdr:col>
      <xdr:colOff>185737</xdr:colOff>
      <xdr:row>26</xdr:row>
      <xdr:rowOff>19049</xdr:rowOff>
    </xdr:from>
    <xdr:to>
      <xdr:col>15</xdr:col>
      <xdr:colOff>471486</xdr:colOff>
      <xdr:row>27</xdr:row>
      <xdr:rowOff>138111</xdr:rowOff>
    </xdr:to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1484768" y="4924424"/>
          <a:ext cx="285749" cy="3095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8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438150</xdr:colOff>
          <xdr:row>2</xdr:row>
          <xdr:rowOff>31750</xdr:rowOff>
        </xdr:from>
        <xdr:to>
          <xdr:col>4</xdr:col>
          <xdr:colOff>171450</xdr:colOff>
          <xdr:row>3</xdr:row>
          <xdr:rowOff>38099</xdr:rowOff>
        </xdr:to>
        <xdr:sp macro="" textlink="">
          <xdr:nvSpPr>
            <xdr:cNvPr id="17412" name="Drop Down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2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88900</xdr:colOff>
          <xdr:row>0</xdr:row>
          <xdr:rowOff>127000</xdr:rowOff>
        </xdr:from>
        <xdr:to>
          <xdr:col>8</xdr:col>
          <xdr:colOff>234950</xdr:colOff>
          <xdr:row>4</xdr:row>
          <xdr:rowOff>137583</xdr:rowOff>
        </xdr:to>
        <xdr:sp macro="" textlink="">
          <xdr:nvSpPr>
            <xdr:cNvPr id="17413" name="List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2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415637</xdr:colOff>
      <xdr:row>17</xdr:row>
      <xdr:rowOff>103907</xdr:rowOff>
    </xdr:from>
    <xdr:to>
      <xdr:col>12</xdr:col>
      <xdr:colOff>242455</xdr:colOff>
      <xdr:row>17</xdr:row>
      <xdr:rowOff>103907</xdr:rowOff>
    </xdr:to>
    <xdr:cxnSp macro="">
      <xdr:nvCxnSpPr>
        <xdr:cNvPr id="3" name="Conector de Seta Reta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969819" y="3342407"/>
          <a:ext cx="7169727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316057</xdr:colOff>
      <xdr:row>17</xdr:row>
      <xdr:rowOff>187037</xdr:rowOff>
    </xdr:from>
    <xdr:to>
      <xdr:col>12</xdr:col>
      <xdr:colOff>458932</xdr:colOff>
      <xdr:row>32</xdr:row>
      <xdr:rowOff>72737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455082</xdr:colOff>
      <xdr:row>45</xdr:row>
      <xdr:rowOff>168805</xdr:rowOff>
    </xdr:from>
    <xdr:to>
      <xdr:col>42</xdr:col>
      <xdr:colOff>31750</xdr:colOff>
      <xdr:row>56</xdr:row>
      <xdr:rowOff>21168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501952</xdr:colOff>
      <xdr:row>34</xdr:row>
      <xdr:rowOff>100541</xdr:rowOff>
    </xdr:from>
    <xdr:to>
      <xdr:col>42</xdr:col>
      <xdr:colOff>10583</xdr:colOff>
      <xdr:row>43</xdr:row>
      <xdr:rowOff>31751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508000</xdr:colOff>
      <xdr:row>23</xdr:row>
      <xdr:rowOff>34399</xdr:rowOff>
    </xdr:from>
    <xdr:to>
      <xdr:col>41</xdr:col>
      <xdr:colOff>899583</xdr:colOff>
      <xdr:row>32</xdr:row>
      <xdr:rowOff>63500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11246135</xdr:colOff>
      <xdr:row>0</xdr:row>
      <xdr:rowOff>134716</xdr:rowOff>
    </xdr:from>
    <xdr:to>
      <xdr:col>0</xdr:col>
      <xdr:colOff>11825111</xdr:colOff>
      <xdr:row>0</xdr:row>
      <xdr:rowOff>629304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46135" y="134716"/>
          <a:ext cx="578976" cy="494588"/>
        </a:xfrm>
        <a:prstGeom prst="rect">
          <a:avLst/>
        </a:prstGeom>
      </xdr:spPr>
    </xdr:pic>
    <xdr:clientData/>
  </xdr:twoCellAnchor>
  <xdr:twoCellAnchor>
    <xdr:from>
      <xdr:col>0</xdr:col>
      <xdr:colOff>13722071</xdr:colOff>
      <xdr:row>0</xdr:row>
      <xdr:rowOff>131194</xdr:rowOff>
    </xdr:from>
    <xdr:to>
      <xdr:col>0</xdr:col>
      <xdr:colOff>14618329</xdr:colOff>
      <xdr:row>0</xdr:row>
      <xdr:rowOff>605798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22071" y="131194"/>
          <a:ext cx="896258" cy="474604"/>
        </a:xfrm>
        <a:prstGeom prst="rect">
          <a:avLst/>
        </a:prstGeom>
      </xdr:spPr>
    </xdr:pic>
    <xdr:clientData/>
  </xdr:twoCellAnchor>
  <xdr:twoCellAnchor>
    <xdr:from>
      <xdr:col>0</xdr:col>
      <xdr:colOff>15093810</xdr:colOff>
      <xdr:row>0</xdr:row>
      <xdr:rowOff>105953</xdr:rowOff>
    </xdr:from>
    <xdr:to>
      <xdr:col>0</xdr:col>
      <xdr:colOff>15656277</xdr:colOff>
      <xdr:row>0</xdr:row>
      <xdr:rowOff>567180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93810" y="105953"/>
          <a:ext cx="562467" cy="461227"/>
        </a:xfrm>
        <a:prstGeom prst="rect">
          <a:avLst/>
        </a:prstGeom>
      </xdr:spPr>
    </xdr:pic>
    <xdr:clientData/>
  </xdr:twoCellAnchor>
  <xdr:twoCellAnchor>
    <xdr:from>
      <xdr:col>0</xdr:col>
      <xdr:colOff>12619592</xdr:colOff>
      <xdr:row>0</xdr:row>
      <xdr:rowOff>104219</xdr:rowOff>
    </xdr:from>
    <xdr:to>
      <xdr:col>0</xdr:col>
      <xdr:colOff>13186834</xdr:colOff>
      <xdr:row>0</xdr:row>
      <xdr:rowOff>640607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9592" y="104219"/>
          <a:ext cx="567242" cy="53638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</xdr:row>
          <xdr:rowOff>615950</xdr:rowOff>
        </xdr:from>
        <xdr:to>
          <xdr:col>0</xdr:col>
          <xdr:colOff>1212850</xdr:colOff>
          <xdr:row>1</xdr:row>
          <xdr:rowOff>793750</xdr:rowOff>
        </xdr:to>
        <xdr:sp macro="" textlink="">
          <xdr:nvSpPr>
            <xdr:cNvPr id="26629" name="Drop Down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03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298450</xdr:colOff>
          <xdr:row>1</xdr:row>
          <xdr:rowOff>2571750</xdr:rowOff>
        </xdr:from>
        <xdr:to>
          <xdr:col>0</xdr:col>
          <xdr:colOff>1219200</xdr:colOff>
          <xdr:row>1</xdr:row>
          <xdr:rowOff>2927350</xdr:rowOff>
        </xdr:to>
        <xdr:sp macro="" textlink="">
          <xdr:nvSpPr>
            <xdr:cNvPr id="26630" name="List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03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</xdr:row>
          <xdr:rowOff>1016000</xdr:rowOff>
        </xdr:from>
        <xdr:to>
          <xdr:col>0</xdr:col>
          <xdr:colOff>1212850</xdr:colOff>
          <xdr:row>1</xdr:row>
          <xdr:rowOff>1200150</xdr:rowOff>
        </xdr:to>
        <xdr:sp macro="" textlink="">
          <xdr:nvSpPr>
            <xdr:cNvPr id="26631" name="Drop Down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03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</xdr:row>
          <xdr:rowOff>1758950</xdr:rowOff>
        </xdr:from>
        <xdr:to>
          <xdr:col>0</xdr:col>
          <xdr:colOff>1212850</xdr:colOff>
          <xdr:row>1</xdr:row>
          <xdr:rowOff>1936750</xdr:rowOff>
        </xdr:to>
        <xdr:sp macro="" textlink="">
          <xdr:nvSpPr>
            <xdr:cNvPr id="26632" name="Drop Down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03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304800</xdr:colOff>
          <xdr:row>1</xdr:row>
          <xdr:rowOff>1377950</xdr:rowOff>
        </xdr:from>
        <xdr:to>
          <xdr:col>0</xdr:col>
          <xdr:colOff>1212850</xdr:colOff>
          <xdr:row>1</xdr:row>
          <xdr:rowOff>1555750</xdr:rowOff>
        </xdr:to>
        <xdr:sp macro="" textlink="">
          <xdr:nvSpPr>
            <xdr:cNvPr id="26633" name="Drop Down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03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298450</xdr:colOff>
          <xdr:row>1</xdr:row>
          <xdr:rowOff>3213100</xdr:rowOff>
        </xdr:from>
        <xdr:to>
          <xdr:col>0</xdr:col>
          <xdr:colOff>1219200</xdr:colOff>
          <xdr:row>1</xdr:row>
          <xdr:rowOff>3543300</xdr:rowOff>
        </xdr:to>
        <xdr:sp macro="" textlink="">
          <xdr:nvSpPr>
            <xdr:cNvPr id="26634" name="List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03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0</xdr:col>
      <xdr:colOff>1418168</xdr:colOff>
      <xdr:row>1</xdr:row>
      <xdr:rowOff>77611</xdr:rowOff>
    </xdr:from>
    <xdr:to>
      <xdr:col>0</xdr:col>
      <xdr:colOff>16467668</xdr:colOff>
      <xdr:row>1</xdr:row>
      <xdr:rowOff>5150554</xdr:rowOff>
    </xdr:to>
    <xdr:graphicFrame macro="">
      <xdr:nvGraphicFramePr>
        <xdr:cNvPr id="36" name="Gráfico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928255</xdr:colOff>
      <xdr:row>5</xdr:row>
      <xdr:rowOff>69272</xdr:rowOff>
    </xdr:from>
    <xdr:to>
      <xdr:col>10</xdr:col>
      <xdr:colOff>748146</xdr:colOff>
      <xdr:row>6</xdr:row>
      <xdr:rowOff>103908</xdr:rowOff>
    </xdr:to>
    <xdr:sp macro="" textlink="">
      <xdr:nvSpPr>
        <xdr:cNvPr id="22" name="Retângulo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8576830" y="812222"/>
          <a:ext cx="1181966" cy="225136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latin typeface="Play" panose="020B0000000000000000" pitchFamily="34" charset="0"/>
            </a:rPr>
            <a:t>ANO ANÁLISE</a:t>
          </a:r>
        </a:p>
      </xdr:txBody>
    </xdr:sp>
    <xdr:clientData/>
  </xdr:twoCellAnchor>
  <xdr:twoCellAnchor>
    <xdr:from>
      <xdr:col>4</xdr:col>
      <xdr:colOff>943841</xdr:colOff>
      <xdr:row>5</xdr:row>
      <xdr:rowOff>76199</xdr:rowOff>
    </xdr:from>
    <xdr:to>
      <xdr:col>6</xdr:col>
      <xdr:colOff>762000</xdr:colOff>
      <xdr:row>6</xdr:row>
      <xdr:rowOff>110835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5868266" y="819149"/>
          <a:ext cx="1180234" cy="225136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4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BEBIDA</a:t>
          </a:r>
          <a:r>
            <a:rPr lang="pt-BR" sz="1100" b="1" baseline="0">
              <a:solidFill>
                <a:schemeClr val="accent4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 1</a:t>
          </a:r>
          <a:endParaRPr lang="pt-BR" sz="1100" b="1">
            <a:solidFill>
              <a:schemeClr val="accent4">
                <a:lumMod val="60000"/>
                <a:lumOff val="40000"/>
              </a:schemeClr>
            </a:solidFill>
            <a:latin typeface="Play" panose="020B0000000000000000" pitchFamily="34" charset="0"/>
          </a:endParaRPr>
        </a:p>
      </xdr:txBody>
    </xdr:sp>
    <xdr:clientData/>
  </xdr:twoCellAnchor>
  <xdr:twoCellAnchor>
    <xdr:from>
      <xdr:col>6</xdr:col>
      <xdr:colOff>931719</xdr:colOff>
      <xdr:row>5</xdr:row>
      <xdr:rowOff>81395</xdr:rowOff>
    </xdr:from>
    <xdr:to>
      <xdr:col>8</xdr:col>
      <xdr:colOff>751609</xdr:colOff>
      <xdr:row>6</xdr:row>
      <xdr:rowOff>116031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7218219" y="824345"/>
          <a:ext cx="1181965" cy="225136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bg1"/>
              </a:solidFill>
              <a:latin typeface="Play" panose="020B0000000000000000" pitchFamily="34" charset="0"/>
            </a:rPr>
            <a:t>BEBIDA</a:t>
          </a:r>
          <a:r>
            <a:rPr lang="pt-BR" sz="1100" b="1" baseline="0">
              <a:solidFill>
                <a:schemeClr val="bg1"/>
              </a:solidFill>
              <a:latin typeface="Play" panose="020B0000000000000000" pitchFamily="34" charset="0"/>
            </a:rPr>
            <a:t> 2</a:t>
          </a:r>
          <a:endParaRPr lang="pt-BR" sz="1100" b="1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95" name="Retângulo 9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SpPr/>
      </xdr:nvSpPr>
      <xdr:spPr>
        <a:xfrm>
          <a:off x="155889" y="2408286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97" name="Retângulo 9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61000000}"/>
            </a:ext>
          </a:extLst>
        </xdr:cNvPr>
        <xdr:cNvSpPr/>
      </xdr:nvSpPr>
      <xdr:spPr>
        <a:xfrm>
          <a:off x="2089464" y="1303386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7409</xdr:rowOff>
    </xdr:to>
    <xdr:sp macro="" textlink="">
      <xdr:nvSpPr>
        <xdr:cNvPr id="98" name="Retângulo 9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2089464" y="2417811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76" name="Retângulo 7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SpPr/>
      </xdr:nvSpPr>
      <xdr:spPr>
        <a:xfrm>
          <a:off x="155889" y="1293861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9" name="Imagem 8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2" y="13923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 rot="10800000" flipV="1">
          <a:off x="0" y="206087"/>
          <a:ext cx="11449050" cy="47971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tx2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tx2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tx2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5" name="Imagem 4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2" y="2659880"/>
          <a:ext cx="1410361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4" name="Imagem 3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949" y="1429871"/>
          <a:ext cx="1185832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4" name="Imagem 13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911" y="23763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1009650</xdr:colOff>
          <xdr:row>6</xdr:row>
          <xdr:rowOff>88900</xdr:rowOff>
        </xdr:from>
        <xdr:to>
          <xdr:col>6</xdr:col>
          <xdr:colOff>762000</xdr:colOff>
          <xdr:row>7</xdr:row>
          <xdr:rowOff>107950</xdr:rowOff>
        </xdr:to>
        <xdr:sp macro="" textlink="">
          <xdr:nvSpPr>
            <xdr:cNvPr id="1041" name="Drop Dow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4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1003300</xdr:colOff>
          <xdr:row>6</xdr:row>
          <xdr:rowOff>88900</xdr:rowOff>
        </xdr:from>
        <xdr:to>
          <xdr:col>8</xdr:col>
          <xdr:colOff>774700</xdr:colOff>
          <xdr:row>7</xdr:row>
          <xdr:rowOff>95250</xdr:rowOff>
        </xdr:to>
        <xdr:sp macro="" textlink="">
          <xdr:nvSpPr>
            <xdr:cNvPr id="1042" name="Drop Down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4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514350</xdr:colOff>
      <xdr:row>8</xdr:row>
      <xdr:rowOff>0</xdr:rowOff>
    </xdr:from>
    <xdr:to>
      <xdr:col>11</xdr:col>
      <xdr:colOff>1352550</xdr:colOff>
      <xdr:row>17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1022350</xdr:colOff>
          <xdr:row>6</xdr:row>
          <xdr:rowOff>95250</xdr:rowOff>
        </xdr:from>
        <xdr:to>
          <xdr:col>10</xdr:col>
          <xdr:colOff>552450</xdr:colOff>
          <xdr:row>8</xdr:row>
          <xdr:rowOff>114300</xdr:rowOff>
        </xdr:to>
        <xdr:sp macro="" textlink="">
          <xdr:nvSpPr>
            <xdr:cNvPr id="1046" name="List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4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150667</xdr:colOff>
      <xdr:row>6</xdr:row>
      <xdr:rowOff>140278</xdr:rowOff>
    </xdr:from>
    <xdr:to>
      <xdr:col>8</xdr:col>
      <xdr:colOff>1094508</xdr:colOff>
      <xdr:row>7</xdr:row>
      <xdr:rowOff>174914</xdr:rowOff>
    </xdr:to>
    <xdr:sp macro="" textlink="">
      <xdr:nvSpPr>
        <xdr:cNvPr id="19" name="Retângulo 18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/>
      </xdr:nvSpPr>
      <xdr:spPr>
        <a:xfrm>
          <a:off x="7561117" y="1073728"/>
          <a:ext cx="1181966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2"/>
              </a:solidFill>
              <a:latin typeface="Play" panose="020B0000000000000000" pitchFamily="34" charset="0"/>
            </a:rPr>
            <a:t>ANO 2</a:t>
          </a:r>
        </a:p>
      </xdr:txBody>
    </xdr:sp>
    <xdr:clientData/>
  </xdr:twoCellAnchor>
  <xdr:twoCellAnchor>
    <xdr:from>
      <xdr:col>5</xdr:col>
      <xdr:colOff>162791</xdr:colOff>
      <xdr:row>6</xdr:row>
      <xdr:rowOff>126423</xdr:rowOff>
    </xdr:from>
    <xdr:to>
      <xdr:col>6</xdr:col>
      <xdr:colOff>1106631</xdr:colOff>
      <xdr:row>7</xdr:row>
      <xdr:rowOff>161059</xdr:rowOff>
    </xdr:to>
    <xdr:sp macro="" textlink="">
      <xdr:nvSpPr>
        <xdr:cNvPr id="18" name="Retângulo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/>
      </xdr:nvSpPr>
      <xdr:spPr>
        <a:xfrm>
          <a:off x="6211166" y="1059873"/>
          <a:ext cx="1181965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ANO 1</a:t>
          </a:r>
        </a:p>
      </xdr:txBody>
    </xdr:sp>
    <xdr:clientData/>
  </xdr:twoCellAnchor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55889" y="2217786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2089464" y="1112886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7409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2089464" y="2227311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55889" y="1103361"/>
          <a:ext cx="1848376" cy="1018598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8" name="Imagem 7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2" y="12018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 rot="10800000" flipV="1">
          <a:off x="0" y="206087"/>
          <a:ext cx="11582400" cy="47971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bg1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11" name="Imagem 10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2" y="2469380"/>
          <a:ext cx="1410361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12" name="Imagem 11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949" y="1239371"/>
          <a:ext cx="1185832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3" name="Imagem 12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911" y="21858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171450</xdr:rowOff>
        </xdr:from>
        <xdr:to>
          <xdr:col>6</xdr:col>
          <xdr:colOff>1117600</xdr:colOff>
          <xdr:row>8</xdr:row>
          <xdr:rowOff>190500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1117600</xdr:colOff>
          <xdr:row>8</xdr:row>
          <xdr:rowOff>190500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466726</xdr:colOff>
      <xdr:row>9</xdr:row>
      <xdr:rowOff>66675</xdr:rowOff>
    </xdr:from>
    <xdr:to>
      <xdr:col>11</xdr:col>
      <xdr:colOff>1343025</xdr:colOff>
      <xdr:row>18</xdr:row>
      <xdr:rowOff>4761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55889" y="2217786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2089464" y="1112886"/>
          <a:ext cx="1848376" cy="1018598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7409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/>
      </xdr:nvSpPr>
      <xdr:spPr>
        <a:xfrm>
          <a:off x="2089464" y="2227311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/>
      </xdr:nvSpPr>
      <xdr:spPr>
        <a:xfrm>
          <a:off x="155889" y="1103361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8" name="Imagem 7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2" y="12018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0800000" flipV="1">
          <a:off x="0" y="206087"/>
          <a:ext cx="11582400" cy="47971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bg1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11" name="Imagem 10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2" y="2469380"/>
          <a:ext cx="1410361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12" name="Imagem 11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949" y="1239371"/>
          <a:ext cx="1185832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3" name="Imagem 12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911" y="21858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171450</xdr:rowOff>
        </xdr:from>
        <xdr:to>
          <xdr:col>6</xdr:col>
          <xdr:colOff>1117600</xdr:colOff>
          <xdr:row>8</xdr:row>
          <xdr:rowOff>190500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6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1117600</xdr:colOff>
          <xdr:row>8</xdr:row>
          <xdr:rowOff>190500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6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457200</xdr:colOff>
      <xdr:row>9</xdr:row>
      <xdr:rowOff>71625</xdr:rowOff>
    </xdr:from>
    <xdr:to>
      <xdr:col>11</xdr:col>
      <xdr:colOff>1352550</xdr:colOff>
      <xdr:row>18</xdr:row>
      <xdr:rowOff>9525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159326</xdr:colOff>
      <xdr:row>6</xdr:row>
      <xdr:rowOff>128155</xdr:rowOff>
    </xdr:from>
    <xdr:to>
      <xdr:col>8</xdr:col>
      <xdr:colOff>1103167</xdr:colOff>
      <xdr:row>7</xdr:row>
      <xdr:rowOff>162791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600-000010000000}"/>
            </a:ext>
          </a:extLst>
        </xdr:cNvPr>
        <xdr:cNvSpPr/>
      </xdr:nvSpPr>
      <xdr:spPr>
        <a:xfrm>
          <a:off x="7569776" y="1061605"/>
          <a:ext cx="1181966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2"/>
              </a:solidFill>
              <a:latin typeface="Play" panose="020B0000000000000000" pitchFamily="34" charset="0"/>
            </a:rPr>
            <a:t>ANO 2</a:t>
          </a:r>
        </a:p>
      </xdr:txBody>
    </xdr:sp>
    <xdr:clientData/>
  </xdr:twoCellAnchor>
  <xdr:twoCellAnchor>
    <xdr:from>
      <xdr:col>5</xdr:col>
      <xdr:colOff>171450</xdr:colOff>
      <xdr:row>6</xdr:row>
      <xdr:rowOff>123825</xdr:rowOff>
    </xdr:from>
    <xdr:to>
      <xdr:col>6</xdr:col>
      <xdr:colOff>1115290</xdr:colOff>
      <xdr:row>7</xdr:row>
      <xdr:rowOff>158461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600-000011000000}"/>
            </a:ext>
          </a:extLst>
        </xdr:cNvPr>
        <xdr:cNvSpPr/>
      </xdr:nvSpPr>
      <xdr:spPr>
        <a:xfrm>
          <a:off x="6219825" y="1057275"/>
          <a:ext cx="1181965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ANO 1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55889" y="2217786"/>
          <a:ext cx="1848376" cy="1009073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4" name="Retângulo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2089464" y="1112886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7409</xdr:rowOff>
    </xdr:to>
    <xdr:sp macro="" textlink="">
      <xdr:nvSpPr>
        <xdr:cNvPr id="5" name="Retângulo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2089464" y="2227311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7" name="Retângulo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155889" y="1103361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8" name="Imagem 7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2902" y="12018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/>
      </xdr:nvSpPr>
      <xdr:spPr>
        <a:xfrm rot="10800000" flipV="1">
          <a:off x="0" y="207819"/>
          <a:ext cx="11620500" cy="47971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bg1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11" name="Imagem 10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8582" y="2469380"/>
          <a:ext cx="1410361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12" name="Imagem 11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BEBA8EAE-BF5A-486C-A8C5-ECC9F3942E4B}">
              <a14:imgProps xmlns:a14="http://schemas.microsoft.com/office/drawing/2010/main">
                <a14:imgLayer r:embed="rId8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0949" y="1239371"/>
          <a:ext cx="1185832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3" name="Imagem 12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BEBA8EAE-BF5A-486C-A8C5-ECC9F3942E4B}">
              <a14:imgProps xmlns:a14="http://schemas.microsoft.com/office/drawing/2010/main">
                <a14:imgLayer r:embed="rId10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4911" y="21858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171450</xdr:rowOff>
        </xdr:from>
        <xdr:to>
          <xdr:col>6</xdr:col>
          <xdr:colOff>1117600</xdr:colOff>
          <xdr:row>8</xdr:row>
          <xdr:rowOff>190500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7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1117600</xdr:colOff>
          <xdr:row>8</xdr:row>
          <xdr:rowOff>190500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7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168851</xdr:colOff>
      <xdr:row>6</xdr:row>
      <xdr:rowOff>128155</xdr:rowOff>
    </xdr:from>
    <xdr:to>
      <xdr:col>8</xdr:col>
      <xdr:colOff>1112692</xdr:colOff>
      <xdr:row>7</xdr:row>
      <xdr:rowOff>162791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7579301" y="1061605"/>
          <a:ext cx="1181966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2"/>
              </a:solidFill>
              <a:latin typeface="Play" panose="020B0000000000000000" pitchFamily="34" charset="0"/>
            </a:rPr>
            <a:t>ANO 2</a:t>
          </a:r>
        </a:p>
      </xdr:txBody>
    </xdr:sp>
    <xdr:clientData/>
  </xdr:twoCellAnchor>
  <xdr:twoCellAnchor>
    <xdr:from>
      <xdr:col>5</xdr:col>
      <xdr:colOff>180975</xdr:colOff>
      <xdr:row>6</xdr:row>
      <xdr:rowOff>123825</xdr:rowOff>
    </xdr:from>
    <xdr:to>
      <xdr:col>7</xdr:col>
      <xdr:colOff>865</xdr:colOff>
      <xdr:row>7</xdr:row>
      <xdr:rowOff>158461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6229350" y="1057275"/>
          <a:ext cx="1181965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ANO 1</a:t>
          </a:r>
        </a:p>
      </xdr:txBody>
    </xdr:sp>
    <xdr:clientData/>
  </xdr:twoCellAnchor>
  <xdr:twoCellAnchor>
    <xdr:from>
      <xdr:col>2</xdr:col>
      <xdr:colOff>457199</xdr:colOff>
      <xdr:row>9</xdr:row>
      <xdr:rowOff>66675</xdr:rowOff>
    </xdr:from>
    <xdr:to>
      <xdr:col>11</xdr:col>
      <xdr:colOff>1371599</xdr:colOff>
      <xdr:row>18</xdr:row>
      <xdr:rowOff>4575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108264</xdr:colOff>
      <xdr:row>12</xdr:row>
      <xdr:rowOff>131811</xdr:rowOff>
    </xdr:from>
    <xdr:to>
      <xdr:col>1</xdr:col>
      <xdr:colOff>1956640</xdr:colOff>
      <xdr:row>17</xdr:row>
      <xdr:rowOff>188384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84464" y="2217786"/>
          <a:ext cx="1848376" cy="1009073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6</xdr:row>
      <xdr:rowOff>179436</xdr:rowOff>
    </xdr:from>
    <xdr:to>
      <xdr:col>2</xdr:col>
      <xdr:colOff>394540</xdr:colOff>
      <xdr:row>12</xdr:row>
      <xdr:rowOff>45509</xdr:rowOff>
    </xdr:to>
    <xdr:sp macro="" textlink="">
      <xdr:nvSpPr>
        <xdr:cNvPr id="6" name="Retângul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2118039" y="1112886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</xdr:col>
      <xdr:colOff>2041839</xdr:colOff>
      <xdr:row>12</xdr:row>
      <xdr:rowOff>141336</xdr:rowOff>
    </xdr:from>
    <xdr:to>
      <xdr:col>2</xdr:col>
      <xdr:colOff>394540</xdr:colOff>
      <xdr:row>18</xdr:row>
      <xdr:rowOff>0</xdr:rowOff>
    </xdr:to>
    <xdr:sp macro="" textlink="">
      <xdr:nvSpPr>
        <xdr:cNvPr id="7" name="Retângulo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2118039" y="2227311"/>
          <a:ext cx="1848376" cy="1009073"/>
        </a:xfrm>
        <a:prstGeom prst="rect">
          <a:avLst/>
        </a:prstGeom>
        <a:solidFill>
          <a:srgbClr val="002060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108264</xdr:colOff>
      <xdr:row>6</xdr:row>
      <xdr:rowOff>169911</xdr:rowOff>
    </xdr:from>
    <xdr:to>
      <xdr:col>1</xdr:col>
      <xdr:colOff>1956640</xdr:colOff>
      <xdr:row>12</xdr:row>
      <xdr:rowOff>35984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184464" y="1103361"/>
          <a:ext cx="1848376" cy="1018598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255277</xdr:colOff>
      <xdr:row>7</xdr:row>
      <xdr:rowOff>77891</xdr:rowOff>
    </xdr:from>
    <xdr:to>
      <xdr:col>1</xdr:col>
      <xdr:colOff>1846791</xdr:colOff>
      <xdr:row>11</xdr:row>
      <xdr:rowOff>102200</xdr:rowOff>
    </xdr:to>
    <xdr:pic>
      <xdr:nvPicPr>
        <xdr:cNvPr id="10" name="Imagem 9" descr="Resultado de imagem para sprite log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477" y="1201841"/>
          <a:ext cx="1591514" cy="7958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34637</xdr:rowOff>
    </xdr:from>
    <xdr:to>
      <xdr:col>13</xdr:col>
      <xdr:colOff>0</xdr:colOff>
      <xdr:row>4</xdr:row>
      <xdr:rowOff>133350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 rot="10800000" flipV="1">
          <a:off x="0" y="206087"/>
          <a:ext cx="11610975" cy="479713"/>
        </a:xfrm>
        <a:prstGeom prst="rect">
          <a:avLst/>
        </a:prstGeom>
        <a:solidFill>
          <a:srgbClr val="00206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>
              <a:solidFill>
                <a:schemeClr val="bg1"/>
              </a:solidFill>
              <a:latin typeface="Play" panose="020B0000000000000000" pitchFamily="34" charset="0"/>
            </a:rPr>
            <a:t>RESUMO</a:t>
          </a:r>
          <a:r>
            <a:rPr lang="pt-BR" sz="2400" baseline="0">
              <a:solidFill>
                <a:schemeClr val="bg1"/>
              </a:solidFill>
              <a:latin typeface="Play" panose="020B0000000000000000" pitchFamily="34" charset="0"/>
            </a:rPr>
            <a:t> COMPARATIVO DE VENDA DE BEBIDAS NÃO ALCOÓLICAS</a:t>
          </a:r>
          <a:endParaRPr lang="pt-BR" sz="2400">
            <a:solidFill>
              <a:schemeClr val="bg1"/>
            </a:solidFill>
            <a:latin typeface="Play" panose="020B0000000000000000" pitchFamily="34" charset="0"/>
          </a:endParaRPr>
        </a:p>
      </xdr:txBody>
    </xdr:sp>
    <xdr:clientData/>
  </xdr:twoCellAnchor>
  <xdr:twoCellAnchor editAs="oneCell">
    <xdr:from>
      <xdr:col>1</xdr:col>
      <xdr:colOff>2310957</xdr:colOff>
      <xdr:row>14</xdr:row>
      <xdr:rowOff>2405</xdr:rowOff>
    </xdr:from>
    <xdr:to>
      <xdr:col>2</xdr:col>
      <xdr:colOff>225642</xdr:colOff>
      <xdr:row>16</xdr:row>
      <xdr:rowOff>169333</xdr:rowOff>
    </xdr:to>
    <xdr:pic>
      <xdr:nvPicPr>
        <xdr:cNvPr id="13" name="Imagem 12" descr="Resultado de imagem para coca logo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0" b="100000" l="0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7157" y="2469380"/>
          <a:ext cx="1410360" cy="5479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2383324</xdr:colOff>
      <xdr:row>7</xdr:row>
      <xdr:rowOff>115421</xdr:rowOff>
    </xdr:from>
    <xdr:to>
      <xdr:col>2</xdr:col>
      <xdr:colOff>73480</xdr:colOff>
      <xdr:row>11</xdr:row>
      <xdr:rowOff>100544</xdr:rowOff>
    </xdr:to>
    <xdr:pic>
      <xdr:nvPicPr>
        <xdr:cNvPr id="14" name="Imagem 13" descr="Resultado de imagem para guarana log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ackgroundRemoval t="3733" b="92691" l="0" r="100000">
                      <a14:foregroundMark x1="12850" y1="56532" x2="78750" y2="42068"/>
                      <a14:foregroundMark x1="76400" y1="84059" x2="11450" y2="81882"/>
                      <a14:foregroundMark x1="89400" y1="68818" x2="21700" y2="67418"/>
                      <a14:foregroundMark x1="58800" y1="58009" x2="28150" y2="33359"/>
                      <a14:foregroundMark x1="20750" y1="75350" x2="20750" y2="39891"/>
                      <a14:foregroundMark x1="57850" y1="57232" x2="83850" y2="49300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9524" y="1239371"/>
          <a:ext cx="1185831" cy="756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447286</xdr:colOff>
      <xdr:row>12</xdr:row>
      <xdr:rowOff>99917</xdr:rowOff>
    </xdr:from>
    <xdr:to>
      <xdr:col>1</xdr:col>
      <xdr:colOff>1541991</xdr:colOff>
      <xdr:row>18</xdr:row>
      <xdr:rowOff>36341</xdr:rowOff>
    </xdr:to>
    <xdr:pic>
      <xdr:nvPicPr>
        <xdr:cNvPr id="15" name="Imagem 14" descr="Resultado de imagem para red bu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BEBA8EAE-BF5A-486C-A8C5-ECC9F3942E4B}">
              <a14:imgProps xmlns:a14="http://schemas.microsoft.com/office/drawing/2010/main">
                <a14:imgLayer r:embed="rId11">
                  <a14:imgEffect>
                    <a14:backgroundRemoval t="1953" b="100000" l="0" r="100000">
                      <a14:foregroundMark x1="15039" y1="68164" x2="18359" y2="72461"/>
                      <a14:foregroundMark x1="26172" y1="69531" x2="30078" y2="68164"/>
                      <a14:foregroundMark x1="40820" y1="65625" x2="45313" y2="66406"/>
                      <a14:foregroundMark x1="56445" y1="67188" x2="55469" y2="58398"/>
                      <a14:foregroundMark x1="71875" y1="71484" x2="70313" y2="65234"/>
                      <a14:foregroundMark x1="84961" y1="70117" x2="84766" y2="62695"/>
                      <a14:foregroundMark x1="89648" y1="66211" x2="89453" y2="58789"/>
                      <a14:backgroundMark x1="27539" y1="66211" x2="25977" y2="66211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486" y="2185892"/>
          <a:ext cx="1094705" cy="1079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7</xdr:row>
          <xdr:rowOff>171450</xdr:rowOff>
        </xdr:from>
        <xdr:to>
          <xdr:col>6</xdr:col>
          <xdr:colOff>1117600</xdr:colOff>
          <xdr:row>8</xdr:row>
          <xdr:rowOff>190500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8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</xdr:row>
          <xdr:rowOff>171450</xdr:rowOff>
        </xdr:from>
        <xdr:to>
          <xdr:col>8</xdr:col>
          <xdr:colOff>1117600</xdr:colOff>
          <xdr:row>8</xdr:row>
          <xdr:rowOff>190500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8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149801</xdr:colOff>
      <xdr:row>6</xdr:row>
      <xdr:rowOff>128155</xdr:rowOff>
    </xdr:from>
    <xdr:to>
      <xdr:col>8</xdr:col>
      <xdr:colOff>1093642</xdr:colOff>
      <xdr:row>7</xdr:row>
      <xdr:rowOff>162791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SpPr/>
      </xdr:nvSpPr>
      <xdr:spPr>
        <a:xfrm>
          <a:off x="7560251" y="1061605"/>
          <a:ext cx="1181966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2"/>
              </a:solidFill>
              <a:latin typeface="Play" panose="020B0000000000000000" pitchFamily="34" charset="0"/>
            </a:rPr>
            <a:t>ANO 2</a:t>
          </a:r>
        </a:p>
      </xdr:txBody>
    </xdr:sp>
    <xdr:clientData/>
  </xdr:twoCellAnchor>
  <xdr:twoCellAnchor>
    <xdr:from>
      <xdr:col>5</xdr:col>
      <xdr:colOff>161925</xdr:colOff>
      <xdr:row>6</xdr:row>
      <xdr:rowOff>123825</xdr:rowOff>
    </xdr:from>
    <xdr:to>
      <xdr:col>6</xdr:col>
      <xdr:colOff>1105765</xdr:colOff>
      <xdr:row>7</xdr:row>
      <xdr:rowOff>158461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SpPr/>
      </xdr:nvSpPr>
      <xdr:spPr>
        <a:xfrm>
          <a:off x="6210300" y="1057275"/>
          <a:ext cx="1181965" cy="22513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100" b="1">
              <a:solidFill>
                <a:schemeClr val="accent1">
                  <a:lumMod val="60000"/>
                  <a:lumOff val="40000"/>
                </a:schemeClr>
              </a:solidFill>
              <a:latin typeface="Play" panose="020B0000000000000000" pitchFamily="34" charset="0"/>
            </a:rPr>
            <a:t>ANO 1</a:t>
          </a:r>
        </a:p>
      </xdr:txBody>
    </xdr:sp>
    <xdr:clientData/>
  </xdr:twoCellAnchor>
  <xdr:twoCellAnchor>
    <xdr:from>
      <xdr:col>2</xdr:col>
      <xdr:colOff>466725</xdr:colOff>
      <xdr:row>9</xdr:row>
      <xdr:rowOff>66675</xdr:rowOff>
    </xdr:from>
    <xdr:to>
      <xdr:col>11</xdr:col>
      <xdr:colOff>1362075</xdr:colOff>
      <xdr:row>18</xdr:row>
      <xdr:rowOff>4575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6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5.xml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Relationship Id="rId9" Type="http://schemas.openxmlformats.org/officeDocument/2006/relationships/ctrlProp" Target="../ctrlProps/ctrlProp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2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Relationship Id="rId4" Type="http://schemas.openxmlformats.org/officeDocument/2006/relationships/ctrlProp" Target="../ctrlProps/ctrlProp1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15.xml"/><Relationship Id="rId4" Type="http://schemas.openxmlformats.org/officeDocument/2006/relationships/ctrlProp" Target="../ctrlProps/ctrlProp1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7.xml"/><Relationship Id="rId4" Type="http://schemas.openxmlformats.org/officeDocument/2006/relationships/ctrlProp" Target="../ctrlProps/ctrlProp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8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8.xml"/><Relationship Id="rId4" Type="http://schemas.openxmlformats.org/officeDocument/2006/relationships/ctrlProp" Target="../ctrlProps/ctrlProp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19E9-D8CC-4236-A21A-A84D605B5F5C}">
  <dimension ref="B1:O43"/>
  <sheetViews>
    <sheetView showGridLines="0" showRowColHeaders="0" zoomScale="80" zoomScaleNormal="80" workbookViewId="0">
      <selection activeCell="B2" sqref="B2:N18"/>
    </sheetView>
  </sheetViews>
  <sheetFormatPr defaultColWidth="9.1796875" defaultRowHeight="14.5"/>
  <cols>
    <col min="1" max="1" width="2" style="17" customWidth="1"/>
    <col min="2" max="15" width="12" style="16" customWidth="1"/>
    <col min="16" max="16384" width="9.1796875" style="17"/>
  </cols>
  <sheetData>
    <row r="1" spans="2:15" ht="11.25" customHeight="1"/>
    <row r="2" spans="2:15" ht="15" customHeight="1">
      <c r="B2" s="18">
        <v>2017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12</v>
      </c>
      <c r="L2" s="19" t="s">
        <v>13</v>
      </c>
      <c r="M2" s="19" t="s">
        <v>14</v>
      </c>
      <c r="N2" s="20" t="s">
        <v>15</v>
      </c>
      <c r="O2" s="17"/>
    </row>
    <row r="3" spans="2:15" ht="15" customHeight="1">
      <c r="B3" s="22" t="s">
        <v>0</v>
      </c>
      <c r="C3" s="23">
        <v>17967</v>
      </c>
      <c r="D3" s="23">
        <v>7626</v>
      </c>
      <c r="E3" s="23">
        <v>14684</v>
      </c>
      <c r="F3" s="23">
        <v>3619</v>
      </c>
      <c r="G3" s="23">
        <v>8343</v>
      </c>
      <c r="H3" s="23">
        <v>24630</v>
      </c>
      <c r="I3" s="23">
        <v>23368</v>
      </c>
      <c r="J3" s="23">
        <v>27359</v>
      </c>
      <c r="K3" s="23">
        <v>8136</v>
      </c>
      <c r="L3" s="23">
        <v>11074</v>
      </c>
      <c r="M3" s="23">
        <v>21548</v>
      </c>
      <c r="N3" s="24">
        <v>16812</v>
      </c>
      <c r="O3" s="17"/>
    </row>
    <row r="4" spans="2:15" ht="15" customHeight="1">
      <c r="B4" s="22" t="s">
        <v>1</v>
      </c>
      <c r="C4" s="23">
        <v>4410</v>
      </c>
      <c r="D4" s="23">
        <v>6653</v>
      </c>
      <c r="E4" s="23">
        <v>9204</v>
      </c>
      <c r="F4" s="23">
        <v>17062</v>
      </c>
      <c r="G4" s="23">
        <v>1412</v>
      </c>
      <c r="H4" s="23">
        <v>10904</v>
      </c>
      <c r="I4" s="23">
        <v>26600</v>
      </c>
      <c r="J4" s="23">
        <v>20778</v>
      </c>
      <c r="K4" s="23">
        <v>11634</v>
      </c>
      <c r="L4" s="23">
        <v>3387</v>
      </c>
      <c r="M4" s="23">
        <v>5745</v>
      </c>
      <c r="N4" s="24">
        <v>25988</v>
      </c>
      <c r="O4" s="17"/>
    </row>
    <row r="5" spans="2:15" ht="15" customHeight="1">
      <c r="B5" s="22" t="s">
        <v>3</v>
      </c>
      <c r="C5" s="23">
        <v>15399</v>
      </c>
      <c r="D5" s="23">
        <v>21385</v>
      </c>
      <c r="E5" s="23">
        <v>11105</v>
      </c>
      <c r="F5" s="23">
        <v>19493</v>
      </c>
      <c r="G5" s="23">
        <v>21894</v>
      </c>
      <c r="H5" s="23">
        <v>7527</v>
      </c>
      <c r="I5" s="23">
        <v>21790</v>
      </c>
      <c r="J5" s="23">
        <v>13614</v>
      </c>
      <c r="K5" s="23">
        <v>20555</v>
      </c>
      <c r="L5" s="23">
        <v>19554</v>
      </c>
      <c r="M5" s="23">
        <v>23938</v>
      </c>
      <c r="N5" s="24">
        <v>8267</v>
      </c>
      <c r="O5" s="17"/>
    </row>
    <row r="6" spans="2:15" ht="15" customHeight="1">
      <c r="B6" s="22" t="s">
        <v>2</v>
      </c>
      <c r="C6" s="23">
        <v>23276</v>
      </c>
      <c r="D6" s="23">
        <v>1531</v>
      </c>
      <c r="E6" s="23">
        <v>20112</v>
      </c>
      <c r="F6" s="23">
        <v>10757</v>
      </c>
      <c r="G6" s="23">
        <v>2073</v>
      </c>
      <c r="H6" s="23">
        <v>3016</v>
      </c>
      <c r="I6" s="23">
        <v>3815</v>
      </c>
      <c r="J6" s="23">
        <v>15674</v>
      </c>
      <c r="K6" s="23">
        <v>27025</v>
      </c>
      <c r="L6" s="23">
        <v>9656</v>
      </c>
      <c r="M6" s="23">
        <v>5001</v>
      </c>
      <c r="N6" s="24">
        <v>26001</v>
      </c>
      <c r="O6" s="17"/>
    </row>
    <row r="7" spans="2:15" ht="15" customHeight="1">
      <c r="B7" s="22"/>
      <c r="C7" s="21"/>
      <c r="D7" s="21" t="s">
        <v>26</v>
      </c>
      <c r="E7" s="21"/>
      <c r="F7" s="21"/>
      <c r="G7" s="21"/>
      <c r="H7" s="21"/>
      <c r="I7" s="21"/>
      <c r="J7" s="21"/>
      <c r="K7" s="21"/>
      <c r="L7" s="21"/>
      <c r="M7" s="21"/>
      <c r="N7" s="25"/>
      <c r="O7" s="17"/>
    </row>
    <row r="8" spans="2:15" ht="15" customHeight="1">
      <c r="B8" s="26">
        <v>2018</v>
      </c>
      <c r="C8" s="14" t="s">
        <v>4</v>
      </c>
      <c r="D8" s="14" t="s">
        <v>5</v>
      </c>
      <c r="E8" s="14" t="s">
        <v>6</v>
      </c>
      <c r="F8" s="14" t="s">
        <v>7</v>
      </c>
      <c r="G8" s="14" t="s">
        <v>8</v>
      </c>
      <c r="H8" s="14" t="s">
        <v>9</v>
      </c>
      <c r="I8" s="14" t="s">
        <v>10</v>
      </c>
      <c r="J8" s="14" t="s">
        <v>11</v>
      </c>
      <c r="K8" s="14" t="s">
        <v>12</v>
      </c>
      <c r="L8" s="14" t="s">
        <v>13</v>
      </c>
      <c r="M8" s="14" t="s">
        <v>14</v>
      </c>
      <c r="N8" s="27" t="s">
        <v>15</v>
      </c>
      <c r="O8" s="17"/>
    </row>
    <row r="9" spans="2:15" ht="15" customHeight="1">
      <c r="B9" s="22" t="s">
        <v>0</v>
      </c>
      <c r="C9" s="23">
        <v>5951</v>
      </c>
      <c r="D9" s="23">
        <v>5575</v>
      </c>
      <c r="E9" s="23">
        <v>4179</v>
      </c>
      <c r="F9" s="23">
        <v>9616</v>
      </c>
      <c r="G9" s="23">
        <v>10217</v>
      </c>
      <c r="H9" s="23">
        <v>22618</v>
      </c>
      <c r="I9" s="23">
        <v>27412</v>
      </c>
      <c r="J9" s="23">
        <v>7798</v>
      </c>
      <c r="K9" s="23">
        <v>19580</v>
      </c>
      <c r="L9" s="23">
        <v>2366</v>
      </c>
      <c r="M9" s="23">
        <v>9074</v>
      </c>
      <c r="N9" s="24">
        <v>4573</v>
      </c>
      <c r="O9" s="17"/>
    </row>
    <row r="10" spans="2:15" ht="15" customHeight="1">
      <c r="B10" s="22" t="s">
        <v>1</v>
      </c>
      <c r="C10" s="23">
        <v>6349</v>
      </c>
      <c r="D10" s="23">
        <v>4199</v>
      </c>
      <c r="E10" s="23">
        <v>3729</v>
      </c>
      <c r="F10" s="23">
        <v>15505</v>
      </c>
      <c r="G10" s="23">
        <v>19670</v>
      </c>
      <c r="H10" s="23">
        <v>16121</v>
      </c>
      <c r="I10" s="23">
        <v>7058</v>
      </c>
      <c r="J10" s="23">
        <v>16925</v>
      </c>
      <c r="K10" s="23">
        <v>23929</v>
      </c>
      <c r="L10" s="23">
        <v>13913</v>
      </c>
      <c r="M10" s="23">
        <v>3544</v>
      </c>
      <c r="N10" s="24">
        <v>2430</v>
      </c>
      <c r="O10" s="17"/>
    </row>
    <row r="11" spans="2:15" ht="15" customHeight="1">
      <c r="B11" s="22" t="s">
        <v>3</v>
      </c>
      <c r="C11" s="23">
        <v>26479</v>
      </c>
      <c r="D11" s="23">
        <v>12800</v>
      </c>
      <c r="E11" s="23">
        <v>6888</v>
      </c>
      <c r="F11" s="23">
        <v>27967</v>
      </c>
      <c r="G11" s="23">
        <v>5266</v>
      </c>
      <c r="H11" s="23">
        <v>21352</v>
      </c>
      <c r="I11" s="23">
        <v>27302</v>
      </c>
      <c r="J11" s="23">
        <v>16229</v>
      </c>
      <c r="K11" s="23">
        <v>12227</v>
      </c>
      <c r="L11" s="23">
        <v>9060</v>
      </c>
      <c r="M11" s="23">
        <v>16734</v>
      </c>
      <c r="N11" s="24">
        <v>4845</v>
      </c>
      <c r="O11" s="17"/>
    </row>
    <row r="12" spans="2:15" ht="15" customHeight="1">
      <c r="B12" s="22" t="s">
        <v>2</v>
      </c>
      <c r="C12" s="23">
        <v>29703</v>
      </c>
      <c r="D12" s="23">
        <v>26882</v>
      </c>
      <c r="E12" s="23">
        <v>16093</v>
      </c>
      <c r="F12" s="23">
        <v>20072</v>
      </c>
      <c r="G12" s="23">
        <v>16900</v>
      </c>
      <c r="H12" s="23">
        <v>18906</v>
      </c>
      <c r="I12" s="23">
        <v>8243</v>
      </c>
      <c r="J12" s="23">
        <v>29649</v>
      </c>
      <c r="K12" s="23">
        <v>19394</v>
      </c>
      <c r="L12" s="23">
        <v>1476</v>
      </c>
      <c r="M12" s="23">
        <v>1063</v>
      </c>
      <c r="N12" s="24">
        <v>3737</v>
      </c>
      <c r="O12" s="17"/>
    </row>
    <row r="13" spans="2:15" ht="15" customHeight="1"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"/>
      <c r="O13" s="17"/>
    </row>
    <row r="14" spans="2:15" ht="15" customHeight="1">
      <c r="B14" s="26">
        <v>2019</v>
      </c>
      <c r="C14" s="14" t="s">
        <v>4</v>
      </c>
      <c r="D14" s="14" t="s">
        <v>5</v>
      </c>
      <c r="E14" s="14" t="s">
        <v>6</v>
      </c>
      <c r="F14" s="14" t="s">
        <v>7</v>
      </c>
      <c r="G14" s="14" t="s">
        <v>8</v>
      </c>
      <c r="H14" s="14" t="s">
        <v>9</v>
      </c>
      <c r="I14" s="14" t="s">
        <v>10</v>
      </c>
      <c r="J14" s="14" t="s">
        <v>11</v>
      </c>
      <c r="K14" s="14" t="s">
        <v>12</v>
      </c>
      <c r="L14" s="14" t="s">
        <v>13</v>
      </c>
      <c r="M14" s="14" t="s">
        <v>14</v>
      </c>
      <c r="N14" s="27" t="s">
        <v>15</v>
      </c>
      <c r="O14" s="17"/>
    </row>
    <row r="15" spans="2:15" ht="15" customHeight="1">
      <c r="B15" s="22" t="s">
        <v>0</v>
      </c>
      <c r="C15" s="23">
        <v>23403</v>
      </c>
      <c r="D15" s="23">
        <v>13212</v>
      </c>
      <c r="E15" s="23">
        <v>21386</v>
      </c>
      <c r="F15" s="23">
        <v>10947</v>
      </c>
      <c r="G15" s="23">
        <v>27753</v>
      </c>
      <c r="H15" s="23">
        <v>27555</v>
      </c>
      <c r="I15" s="23">
        <v>10435</v>
      </c>
      <c r="J15" s="23">
        <v>21384</v>
      </c>
      <c r="K15" s="23">
        <v>18634</v>
      </c>
      <c r="L15" s="23">
        <v>20452</v>
      </c>
      <c r="M15" s="23">
        <v>13318</v>
      </c>
      <c r="N15" s="24">
        <v>26916</v>
      </c>
      <c r="O15" s="17"/>
    </row>
    <row r="16" spans="2:15" ht="15" customHeight="1">
      <c r="B16" s="22" t="s">
        <v>1</v>
      </c>
      <c r="C16" s="23">
        <v>5962</v>
      </c>
      <c r="D16" s="23">
        <v>27690</v>
      </c>
      <c r="E16" s="23">
        <v>13355</v>
      </c>
      <c r="F16" s="23">
        <v>5593</v>
      </c>
      <c r="G16" s="23">
        <v>19303</v>
      </c>
      <c r="H16" s="23">
        <v>1680</v>
      </c>
      <c r="I16" s="23">
        <v>11459</v>
      </c>
      <c r="J16" s="23">
        <v>7325</v>
      </c>
      <c r="K16" s="23">
        <v>16360</v>
      </c>
      <c r="L16" s="23">
        <v>24893</v>
      </c>
      <c r="M16" s="23">
        <v>7527</v>
      </c>
      <c r="N16" s="24">
        <v>12998</v>
      </c>
      <c r="O16" s="17"/>
    </row>
    <row r="17" spans="2:15" ht="15" customHeight="1">
      <c r="B17" s="22" t="s">
        <v>3</v>
      </c>
      <c r="C17" s="23">
        <v>10441</v>
      </c>
      <c r="D17" s="23">
        <v>13107</v>
      </c>
      <c r="E17" s="23">
        <v>12384</v>
      </c>
      <c r="F17" s="23">
        <v>29955</v>
      </c>
      <c r="G17" s="23">
        <v>15951</v>
      </c>
      <c r="H17" s="23">
        <v>15482</v>
      </c>
      <c r="I17" s="23">
        <v>29815</v>
      </c>
      <c r="J17" s="23">
        <v>10909</v>
      </c>
      <c r="K17" s="23">
        <v>1939</v>
      </c>
      <c r="L17" s="23">
        <v>28503</v>
      </c>
      <c r="M17" s="23">
        <v>16042</v>
      </c>
      <c r="N17" s="24">
        <v>11249</v>
      </c>
      <c r="O17" s="17"/>
    </row>
    <row r="18" spans="2:15" ht="15" customHeight="1">
      <c r="B18" s="28" t="s">
        <v>2</v>
      </c>
      <c r="C18" s="29">
        <v>19234</v>
      </c>
      <c r="D18" s="29">
        <v>27202</v>
      </c>
      <c r="E18" s="29">
        <v>5903</v>
      </c>
      <c r="F18" s="29">
        <v>8776</v>
      </c>
      <c r="G18" s="29">
        <v>3305</v>
      </c>
      <c r="H18" s="29">
        <v>25252</v>
      </c>
      <c r="I18" s="29">
        <v>28926</v>
      </c>
      <c r="J18" s="29">
        <v>24295</v>
      </c>
      <c r="K18" s="29">
        <v>17704</v>
      </c>
      <c r="L18" s="29">
        <v>13869</v>
      </c>
      <c r="M18" s="29">
        <v>18686</v>
      </c>
      <c r="N18" s="30">
        <v>22093</v>
      </c>
      <c r="O18" s="17"/>
    </row>
    <row r="19" spans="2:15" ht="15" customHeight="1">
      <c r="B19" s="21"/>
    </row>
    <row r="20" spans="2:15" ht="15" customHeight="1"/>
    <row r="21" spans="2:15" ht="15" customHeight="1"/>
    <row r="22" spans="2:15" ht="15" customHeight="1"/>
    <row r="23" spans="2:15" ht="15" customHeight="1"/>
    <row r="24" spans="2:15" ht="15" customHeight="1"/>
    <row r="25" spans="2:15" ht="15" customHeight="1"/>
    <row r="26" spans="2:15" ht="15" customHeight="1"/>
    <row r="27" spans="2:15" ht="15" customHeight="1"/>
    <row r="28" spans="2:15" ht="15" customHeight="1"/>
    <row r="29" spans="2:15" ht="15" customHeight="1"/>
    <row r="30" spans="2:15" ht="15" customHeight="1"/>
    <row r="31" spans="2:15" ht="15" customHeight="1"/>
    <row r="32" spans="2:15" ht="15" customHeight="1"/>
    <row r="33" ht="15" customHeight="1"/>
    <row r="34" ht="15" customHeight="1"/>
    <row r="35" ht="15" customHeight="1"/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3" ht="15" customHeight="1"/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4"/>
  <sheetViews>
    <sheetView zoomScale="80" zoomScaleNormal="80" workbookViewId="0">
      <selection activeCell="E27" sqref="E27"/>
    </sheetView>
  </sheetViews>
  <sheetFormatPr defaultColWidth="9.1796875" defaultRowHeight="14.5"/>
  <cols>
    <col min="1" max="1" width="2" style="17" customWidth="1"/>
    <col min="2" max="19" width="12" style="16" customWidth="1"/>
    <col min="20" max="20" width="9.1796875" style="17"/>
    <col min="21" max="21" width="7.1796875" style="17" customWidth="1"/>
    <col min="22" max="16384" width="9.1796875" style="17"/>
  </cols>
  <sheetData>
    <row r="1" spans="1:21" ht="11.25" customHeight="1"/>
    <row r="2" spans="1:21" ht="15" customHeight="1">
      <c r="B2" s="18">
        <v>2017</v>
      </c>
      <c r="C2" s="19" t="s">
        <v>4</v>
      </c>
      <c r="D2" s="19" t="s">
        <v>5</v>
      </c>
      <c r="E2" s="19" t="s">
        <v>6</v>
      </c>
      <c r="F2" s="19" t="s">
        <v>7</v>
      </c>
      <c r="G2" s="19" t="s">
        <v>8</v>
      </c>
      <c r="H2" s="19" t="s">
        <v>9</v>
      </c>
      <c r="I2" s="19" t="s">
        <v>10</v>
      </c>
      <c r="J2" s="19" t="s">
        <v>11</v>
      </c>
      <c r="K2" s="19" t="s">
        <v>12</v>
      </c>
      <c r="L2" s="19" t="s">
        <v>13</v>
      </c>
      <c r="M2" s="19" t="s">
        <v>14</v>
      </c>
      <c r="N2" s="20" t="s">
        <v>15</v>
      </c>
      <c r="O2" s="17"/>
      <c r="P2" s="34" t="s">
        <v>20</v>
      </c>
      <c r="Q2" s="35" t="s">
        <v>21</v>
      </c>
      <c r="R2" s="36" t="s">
        <v>22</v>
      </c>
      <c r="S2" s="17"/>
    </row>
    <row r="3" spans="1:21" ht="15" customHeight="1">
      <c r="B3" s="22" t="s">
        <v>0</v>
      </c>
      <c r="C3" s="23">
        <v>17967</v>
      </c>
      <c r="D3" s="23">
        <v>7626</v>
      </c>
      <c r="E3" s="23">
        <v>14684</v>
      </c>
      <c r="F3" s="23">
        <v>3619</v>
      </c>
      <c r="G3" s="23">
        <v>8343</v>
      </c>
      <c r="H3" s="23">
        <v>24630</v>
      </c>
      <c r="I3" s="23">
        <v>23368</v>
      </c>
      <c r="J3" s="23">
        <v>27359</v>
      </c>
      <c r="K3" s="23">
        <v>8136</v>
      </c>
      <c r="L3" s="23">
        <v>11074</v>
      </c>
      <c r="M3" s="23">
        <v>21548</v>
      </c>
      <c r="N3" s="24">
        <v>16812</v>
      </c>
      <c r="O3" s="17"/>
      <c r="P3" s="37"/>
      <c r="Q3" s="38"/>
      <c r="R3" s="39"/>
      <c r="S3" s="17"/>
    </row>
    <row r="4" spans="1:21" ht="15" customHeight="1">
      <c r="B4" s="22" t="s">
        <v>1</v>
      </c>
      <c r="C4" s="23">
        <v>4410</v>
      </c>
      <c r="D4" s="23">
        <v>6653</v>
      </c>
      <c r="E4" s="23">
        <v>9204</v>
      </c>
      <c r="F4" s="23">
        <v>17062</v>
      </c>
      <c r="G4" s="23">
        <v>1412</v>
      </c>
      <c r="H4" s="23">
        <v>10904</v>
      </c>
      <c r="I4" s="23">
        <v>26600</v>
      </c>
      <c r="J4" s="23">
        <v>20778</v>
      </c>
      <c r="K4" s="23">
        <v>11634</v>
      </c>
      <c r="L4" s="23">
        <v>3387</v>
      </c>
      <c r="M4" s="23">
        <v>5745</v>
      </c>
      <c r="N4" s="24">
        <v>25988</v>
      </c>
      <c r="O4" s="17"/>
      <c r="P4" s="37" t="s">
        <v>0</v>
      </c>
      <c r="Q4" s="38" t="s">
        <v>0</v>
      </c>
      <c r="R4" s="39">
        <v>2017</v>
      </c>
      <c r="S4" s="17"/>
    </row>
    <row r="5" spans="1:21" ht="15" customHeight="1">
      <c r="B5" s="22" t="s">
        <v>3</v>
      </c>
      <c r="C5" s="23">
        <v>15399</v>
      </c>
      <c r="D5" s="23">
        <v>21385</v>
      </c>
      <c r="E5" s="23">
        <v>11105</v>
      </c>
      <c r="F5" s="23">
        <v>19493</v>
      </c>
      <c r="G5" s="23">
        <v>21894</v>
      </c>
      <c r="H5" s="23">
        <v>7527</v>
      </c>
      <c r="I5" s="23">
        <v>21790</v>
      </c>
      <c r="J5" s="23">
        <v>13614</v>
      </c>
      <c r="K5" s="23">
        <v>20555</v>
      </c>
      <c r="L5" s="23">
        <v>19554</v>
      </c>
      <c r="M5" s="23">
        <v>23938</v>
      </c>
      <c r="N5" s="24">
        <v>8267</v>
      </c>
      <c r="O5" s="17"/>
      <c r="P5" s="37" t="s">
        <v>1</v>
      </c>
      <c r="Q5" s="38" t="s">
        <v>1</v>
      </c>
      <c r="R5" s="39">
        <v>2018</v>
      </c>
      <c r="S5" s="17"/>
    </row>
    <row r="6" spans="1:21" ht="15" customHeight="1">
      <c r="B6" s="22" t="s">
        <v>2</v>
      </c>
      <c r="C6" s="23">
        <v>23276</v>
      </c>
      <c r="D6" s="23">
        <v>1531</v>
      </c>
      <c r="E6" s="23">
        <v>20112</v>
      </c>
      <c r="F6" s="23">
        <v>10757</v>
      </c>
      <c r="G6" s="23">
        <v>2073</v>
      </c>
      <c r="H6" s="23">
        <v>3016</v>
      </c>
      <c r="I6" s="23">
        <v>3815</v>
      </c>
      <c r="J6" s="23">
        <v>15674</v>
      </c>
      <c r="K6" s="23">
        <v>27025</v>
      </c>
      <c r="L6" s="23">
        <v>9656</v>
      </c>
      <c r="M6" s="23">
        <v>5001</v>
      </c>
      <c r="N6" s="24">
        <v>26001</v>
      </c>
      <c r="O6" s="17"/>
      <c r="P6" s="37" t="s">
        <v>3</v>
      </c>
      <c r="Q6" s="38" t="s">
        <v>3</v>
      </c>
      <c r="R6" s="39">
        <v>2019</v>
      </c>
      <c r="S6" s="17"/>
    </row>
    <row r="7" spans="1:21" ht="15" customHeight="1">
      <c r="B7" s="22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5"/>
      <c r="O7" s="17"/>
      <c r="P7" s="37" t="s">
        <v>2</v>
      </c>
      <c r="Q7" s="38" t="s">
        <v>2</v>
      </c>
      <c r="R7" s="39"/>
      <c r="S7" s="17"/>
    </row>
    <row r="8" spans="1:21" ht="15" customHeight="1">
      <c r="B8" s="26">
        <v>2018</v>
      </c>
      <c r="C8" s="14" t="s">
        <v>4</v>
      </c>
      <c r="D8" s="14" t="s">
        <v>5</v>
      </c>
      <c r="E8" s="14" t="s">
        <v>6</v>
      </c>
      <c r="F8" s="14" t="s">
        <v>7</v>
      </c>
      <c r="G8" s="14" t="s">
        <v>8</v>
      </c>
      <c r="H8" s="14" t="s">
        <v>9</v>
      </c>
      <c r="I8" s="14" t="s">
        <v>10</v>
      </c>
      <c r="J8" s="14" t="s">
        <v>11</v>
      </c>
      <c r="K8" s="14" t="s">
        <v>12</v>
      </c>
      <c r="L8" s="14" t="s">
        <v>13</v>
      </c>
      <c r="M8" s="14" t="s">
        <v>14</v>
      </c>
      <c r="N8" s="27" t="s">
        <v>15</v>
      </c>
      <c r="O8" s="17"/>
      <c r="P8" s="37"/>
      <c r="Q8" s="38"/>
      <c r="R8" s="39"/>
      <c r="S8" s="17"/>
    </row>
    <row r="9" spans="1:21" ht="15" customHeight="1">
      <c r="B9" s="22" t="s">
        <v>0</v>
      </c>
      <c r="C9" s="23">
        <v>5951</v>
      </c>
      <c r="D9" s="23">
        <v>5575</v>
      </c>
      <c r="E9" s="23">
        <v>4179</v>
      </c>
      <c r="F9" s="23">
        <v>9616</v>
      </c>
      <c r="G9" s="23">
        <v>10217</v>
      </c>
      <c r="H9" s="23">
        <v>22618</v>
      </c>
      <c r="I9" s="23">
        <v>27412</v>
      </c>
      <c r="J9" s="23">
        <v>7798</v>
      </c>
      <c r="K9" s="23">
        <v>19580</v>
      </c>
      <c r="L9" s="23">
        <v>2366</v>
      </c>
      <c r="M9" s="23">
        <v>9074</v>
      </c>
      <c r="N9" s="24">
        <v>4573</v>
      </c>
      <c r="O9" s="17"/>
      <c r="P9" s="37">
        <v>3</v>
      </c>
      <c r="Q9" s="38">
        <v>4</v>
      </c>
      <c r="R9" s="39">
        <v>2</v>
      </c>
      <c r="S9" s="17"/>
    </row>
    <row r="10" spans="1:21" ht="15" customHeight="1">
      <c r="B10" s="22" t="s">
        <v>1</v>
      </c>
      <c r="C10" s="23">
        <v>6349</v>
      </c>
      <c r="D10" s="23">
        <v>4199</v>
      </c>
      <c r="E10" s="23">
        <v>3729</v>
      </c>
      <c r="F10" s="23">
        <v>15505</v>
      </c>
      <c r="G10" s="23">
        <v>19670</v>
      </c>
      <c r="H10" s="23">
        <v>16121</v>
      </c>
      <c r="I10" s="23">
        <v>7058</v>
      </c>
      <c r="J10" s="23">
        <v>16925</v>
      </c>
      <c r="K10" s="23">
        <v>23929</v>
      </c>
      <c r="L10" s="23">
        <v>13913</v>
      </c>
      <c r="M10" s="23">
        <v>3544</v>
      </c>
      <c r="N10" s="24">
        <v>2430</v>
      </c>
      <c r="O10" s="17"/>
      <c r="P10" s="40" t="str">
        <f>INDEX(P4:P7,P9)</f>
        <v>Red Bull</v>
      </c>
      <c r="Q10" s="41" t="str">
        <f>INDEX(Q4:Q7,Q9)</f>
        <v>Pepsi</v>
      </c>
      <c r="R10" s="42">
        <f>INDEX(R4:R6,R9)</f>
        <v>2018</v>
      </c>
      <c r="S10" s="17"/>
    </row>
    <row r="11" spans="1:21" ht="15" customHeight="1">
      <c r="B11" s="22" t="s">
        <v>3</v>
      </c>
      <c r="C11" s="23">
        <v>26479</v>
      </c>
      <c r="D11" s="23">
        <v>12800</v>
      </c>
      <c r="E11" s="23">
        <v>6888</v>
      </c>
      <c r="F11" s="23">
        <v>27967</v>
      </c>
      <c r="G11" s="23">
        <v>5266</v>
      </c>
      <c r="H11" s="23">
        <v>21352</v>
      </c>
      <c r="I11" s="23">
        <v>27302</v>
      </c>
      <c r="J11" s="23">
        <v>16229</v>
      </c>
      <c r="K11" s="23">
        <v>12227</v>
      </c>
      <c r="L11" s="23">
        <v>9060</v>
      </c>
      <c r="M11" s="23">
        <v>16734</v>
      </c>
      <c r="N11" s="24">
        <v>4845</v>
      </c>
      <c r="O11" s="17"/>
      <c r="P11" s="21"/>
    </row>
    <row r="12" spans="1:21" ht="15" customHeight="1">
      <c r="B12" s="22" t="s">
        <v>2</v>
      </c>
      <c r="C12" s="23">
        <v>29703</v>
      </c>
      <c r="D12" s="23">
        <v>26882</v>
      </c>
      <c r="E12" s="23">
        <v>16093</v>
      </c>
      <c r="F12" s="23">
        <v>20072</v>
      </c>
      <c r="G12" s="23">
        <v>16900</v>
      </c>
      <c r="H12" s="23">
        <v>18906</v>
      </c>
      <c r="I12" s="23">
        <v>8243</v>
      </c>
      <c r="J12" s="23">
        <v>29649</v>
      </c>
      <c r="K12" s="23">
        <v>19394</v>
      </c>
      <c r="L12" s="23">
        <v>1476</v>
      </c>
      <c r="M12" s="23">
        <v>1063</v>
      </c>
      <c r="N12" s="24">
        <v>3737</v>
      </c>
      <c r="O12" s="17"/>
      <c r="P12" s="21"/>
    </row>
    <row r="13" spans="1:21" ht="15" customHeight="1">
      <c r="B13" s="22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5"/>
      <c r="O13" s="17"/>
      <c r="P13" s="15" t="s">
        <v>17</v>
      </c>
      <c r="Q13" s="71" t="s">
        <v>23</v>
      </c>
      <c r="R13" s="71"/>
      <c r="S13" s="71"/>
      <c r="T13" s="71"/>
      <c r="U13" s="16"/>
    </row>
    <row r="14" spans="1:21" ht="15" customHeight="1">
      <c r="B14" s="26">
        <v>2019</v>
      </c>
      <c r="C14" s="14" t="s">
        <v>4</v>
      </c>
      <c r="D14" s="14" t="s">
        <v>5</v>
      </c>
      <c r="E14" s="14" t="s">
        <v>6</v>
      </c>
      <c r="F14" s="14" t="s">
        <v>7</v>
      </c>
      <c r="G14" s="14" t="s">
        <v>8</v>
      </c>
      <c r="H14" s="14" t="s">
        <v>9</v>
      </c>
      <c r="I14" s="14" t="s">
        <v>10</v>
      </c>
      <c r="J14" s="14" t="s">
        <v>11</v>
      </c>
      <c r="K14" s="14" t="s">
        <v>12</v>
      </c>
      <c r="L14" s="14" t="s">
        <v>13</v>
      </c>
      <c r="M14" s="14" t="s">
        <v>14</v>
      </c>
      <c r="N14" s="27" t="s">
        <v>15</v>
      </c>
      <c r="O14" s="17"/>
      <c r="P14" s="56" t="s">
        <v>18</v>
      </c>
      <c r="Q14" s="72" t="s">
        <v>24</v>
      </c>
      <c r="R14" s="72"/>
      <c r="S14" s="72"/>
      <c r="T14" s="72"/>
      <c r="U14" s="16"/>
    </row>
    <row r="15" spans="1:21" ht="15" customHeight="1">
      <c r="B15" s="22" t="s">
        <v>0</v>
      </c>
      <c r="C15" s="23">
        <v>23403</v>
      </c>
      <c r="D15" s="23">
        <v>13212</v>
      </c>
      <c r="E15" s="23">
        <v>21386</v>
      </c>
      <c r="F15" s="23">
        <v>10947</v>
      </c>
      <c r="G15" s="23">
        <v>27753</v>
      </c>
      <c r="H15" s="23">
        <v>27555</v>
      </c>
      <c r="I15" s="23">
        <v>10435</v>
      </c>
      <c r="J15" s="23">
        <v>21384</v>
      </c>
      <c r="K15" s="23">
        <v>18634</v>
      </c>
      <c r="L15" s="23">
        <v>20452</v>
      </c>
      <c r="M15" s="23">
        <v>13318</v>
      </c>
      <c r="N15" s="24">
        <v>26916</v>
      </c>
      <c r="O15" s="17"/>
      <c r="P15" s="55" t="s">
        <v>19</v>
      </c>
      <c r="Q15" s="70" t="s">
        <v>25</v>
      </c>
      <c r="R15" s="70"/>
      <c r="S15" s="70"/>
      <c r="T15" s="70"/>
      <c r="U15" s="16"/>
    </row>
    <row r="16" spans="1:21" ht="15" customHeight="1">
      <c r="A16" s="43"/>
      <c r="B16" s="26" t="s">
        <v>1</v>
      </c>
      <c r="C16" s="44">
        <v>5962</v>
      </c>
      <c r="D16" s="44">
        <v>27690</v>
      </c>
      <c r="E16" s="44">
        <v>13355</v>
      </c>
      <c r="F16" s="44">
        <v>5593</v>
      </c>
      <c r="G16" s="44">
        <v>19303</v>
      </c>
      <c r="H16" s="44">
        <v>1680</v>
      </c>
      <c r="I16" s="44">
        <v>11459</v>
      </c>
      <c r="J16" s="44">
        <v>7325</v>
      </c>
      <c r="K16" s="44">
        <v>16360</v>
      </c>
      <c r="L16" s="44">
        <v>24893</v>
      </c>
      <c r="M16" s="44">
        <v>7527</v>
      </c>
      <c r="N16" s="45">
        <v>12998</v>
      </c>
      <c r="O16" s="43"/>
      <c r="P16" s="21"/>
      <c r="T16" s="16"/>
      <c r="U16" s="16"/>
    </row>
    <row r="17" spans="1:21" ht="15" customHeight="1">
      <c r="A17" s="43"/>
      <c r="B17" s="26" t="s">
        <v>3</v>
      </c>
      <c r="C17" s="44">
        <v>10441</v>
      </c>
      <c r="D17" s="44">
        <v>13107</v>
      </c>
      <c r="E17" s="44">
        <v>12384</v>
      </c>
      <c r="F17" s="44">
        <v>29955</v>
      </c>
      <c r="G17" s="44">
        <v>15951</v>
      </c>
      <c r="H17" s="44">
        <v>15482</v>
      </c>
      <c r="I17" s="44">
        <v>29815</v>
      </c>
      <c r="J17" s="44">
        <v>10909</v>
      </c>
      <c r="K17" s="44">
        <v>1939</v>
      </c>
      <c r="L17" s="44">
        <v>28503</v>
      </c>
      <c r="M17" s="44">
        <v>16042</v>
      </c>
      <c r="N17" s="45">
        <v>11249</v>
      </c>
      <c r="O17" s="43"/>
      <c r="P17" s="21"/>
      <c r="T17" s="16"/>
      <c r="U17" s="16"/>
    </row>
    <row r="18" spans="1:21" ht="15" customHeight="1">
      <c r="A18" s="43"/>
      <c r="B18" s="46" t="s">
        <v>2</v>
      </c>
      <c r="C18" s="47">
        <v>19234</v>
      </c>
      <c r="D18" s="47">
        <v>27202</v>
      </c>
      <c r="E18" s="47">
        <v>5903</v>
      </c>
      <c r="F18" s="47">
        <v>8776</v>
      </c>
      <c r="G18" s="47">
        <v>3305</v>
      </c>
      <c r="H18" s="47">
        <v>25252</v>
      </c>
      <c r="I18" s="47">
        <v>28926</v>
      </c>
      <c r="J18" s="47">
        <v>24295</v>
      </c>
      <c r="K18" s="47">
        <v>17704</v>
      </c>
      <c r="L18" s="47">
        <v>13869</v>
      </c>
      <c r="M18" s="47">
        <v>18686</v>
      </c>
      <c r="N18" s="48">
        <v>22093</v>
      </c>
      <c r="O18" s="43"/>
      <c r="P18" s="21"/>
      <c r="T18" s="16"/>
      <c r="U18" s="16"/>
    </row>
    <row r="19" spans="1:21" ht="15" customHeight="1">
      <c r="A19" s="43"/>
      <c r="B19" s="1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21"/>
      <c r="T19" s="16"/>
      <c r="U19" s="16"/>
    </row>
    <row r="20" spans="1:21" ht="15" customHeight="1">
      <c r="A20" s="43"/>
      <c r="B20" s="18"/>
      <c r="C20" s="49"/>
      <c r="D20" s="49">
        <v>1</v>
      </c>
      <c r="E20" s="49">
        <v>2</v>
      </c>
      <c r="F20" s="49">
        <v>3</v>
      </c>
      <c r="G20" s="49">
        <v>4</v>
      </c>
      <c r="H20" s="49">
        <v>5</v>
      </c>
      <c r="I20" s="49">
        <v>6</v>
      </c>
      <c r="J20" s="49">
        <v>7</v>
      </c>
      <c r="K20" s="49">
        <v>8</v>
      </c>
      <c r="L20" s="49">
        <v>9</v>
      </c>
      <c r="M20" s="49">
        <v>10</v>
      </c>
      <c r="N20" s="49">
        <v>11</v>
      </c>
      <c r="O20" s="50">
        <v>12</v>
      </c>
      <c r="T20" s="16"/>
      <c r="U20" s="16"/>
    </row>
    <row r="21" spans="1:21" ht="15" customHeight="1">
      <c r="A21" s="43"/>
      <c r="B21" s="26">
        <f>MATCH(C21,B2:B18,0)</f>
        <v>7</v>
      </c>
      <c r="C21" s="13">
        <f>R10</f>
        <v>2018</v>
      </c>
      <c r="D21" s="13" t="s">
        <v>4</v>
      </c>
      <c r="E21" s="13" t="s">
        <v>5</v>
      </c>
      <c r="F21" s="13" t="s">
        <v>6</v>
      </c>
      <c r="G21" s="13" t="s">
        <v>7</v>
      </c>
      <c r="H21" s="13" t="s">
        <v>8</v>
      </c>
      <c r="I21" s="13" t="s">
        <v>9</v>
      </c>
      <c r="J21" s="13" t="s">
        <v>10</v>
      </c>
      <c r="K21" s="13" t="s">
        <v>11</v>
      </c>
      <c r="L21" s="13" t="s">
        <v>12</v>
      </c>
      <c r="M21" s="13" t="s">
        <v>13</v>
      </c>
      <c r="N21" s="13" t="s">
        <v>14</v>
      </c>
      <c r="O21" s="51" t="s">
        <v>15</v>
      </c>
    </row>
    <row r="22" spans="1:21" ht="15" customHeight="1">
      <c r="A22" s="43"/>
      <c r="B22" s="26" t="s">
        <v>0</v>
      </c>
      <c r="C22" s="13">
        <f>B21+1</f>
        <v>8</v>
      </c>
      <c r="D22" s="44">
        <f t="shared" ref="D22:O25" si="0">INDEX($C$2:$N$18,$C22,D$20)</f>
        <v>5951</v>
      </c>
      <c r="E22" s="44">
        <f t="shared" si="0"/>
        <v>5575</v>
      </c>
      <c r="F22" s="44">
        <f t="shared" si="0"/>
        <v>4179</v>
      </c>
      <c r="G22" s="44">
        <f t="shared" si="0"/>
        <v>9616</v>
      </c>
      <c r="H22" s="44">
        <f t="shared" si="0"/>
        <v>10217</v>
      </c>
      <c r="I22" s="44">
        <f t="shared" si="0"/>
        <v>22618</v>
      </c>
      <c r="J22" s="44">
        <f t="shared" si="0"/>
        <v>27412</v>
      </c>
      <c r="K22" s="44">
        <f t="shared" si="0"/>
        <v>7798</v>
      </c>
      <c r="L22" s="44">
        <f t="shared" si="0"/>
        <v>19580</v>
      </c>
      <c r="M22" s="44">
        <f t="shared" si="0"/>
        <v>2366</v>
      </c>
      <c r="N22" s="44">
        <f t="shared" si="0"/>
        <v>9074</v>
      </c>
      <c r="O22" s="45">
        <f t="shared" si="0"/>
        <v>4573</v>
      </c>
    </row>
    <row r="23" spans="1:21" ht="15" customHeight="1">
      <c r="A23" s="43"/>
      <c r="B23" s="26" t="s">
        <v>1</v>
      </c>
      <c r="C23" s="13">
        <f>B21+2</f>
        <v>9</v>
      </c>
      <c r="D23" s="44">
        <f t="shared" si="0"/>
        <v>6349</v>
      </c>
      <c r="E23" s="44">
        <f t="shared" si="0"/>
        <v>4199</v>
      </c>
      <c r="F23" s="44">
        <f t="shared" si="0"/>
        <v>3729</v>
      </c>
      <c r="G23" s="44">
        <f t="shared" si="0"/>
        <v>15505</v>
      </c>
      <c r="H23" s="44">
        <f t="shared" si="0"/>
        <v>19670</v>
      </c>
      <c r="I23" s="44">
        <f t="shared" si="0"/>
        <v>16121</v>
      </c>
      <c r="J23" s="44">
        <f t="shared" si="0"/>
        <v>7058</v>
      </c>
      <c r="K23" s="44">
        <f t="shared" si="0"/>
        <v>16925</v>
      </c>
      <c r="L23" s="44">
        <f t="shared" si="0"/>
        <v>23929</v>
      </c>
      <c r="M23" s="44">
        <f t="shared" si="0"/>
        <v>13913</v>
      </c>
      <c r="N23" s="44">
        <f t="shared" si="0"/>
        <v>3544</v>
      </c>
      <c r="O23" s="45">
        <f t="shared" si="0"/>
        <v>2430</v>
      </c>
    </row>
    <row r="24" spans="1:21" ht="15" customHeight="1">
      <c r="A24" s="43"/>
      <c r="B24" s="26" t="s">
        <v>3</v>
      </c>
      <c r="C24" s="13">
        <f>B21+3</f>
        <v>10</v>
      </c>
      <c r="D24" s="44">
        <f t="shared" si="0"/>
        <v>26479</v>
      </c>
      <c r="E24" s="44">
        <f t="shared" si="0"/>
        <v>12800</v>
      </c>
      <c r="F24" s="44">
        <f t="shared" si="0"/>
        <v>6888</v>
      </c>
      <c r="G24" s="44">
        <f t="shared" si="0"/>
        <v>27967</v>
      </c>
      <c r="H24" s="44">
        <f t="shared" si="0"/>
        <v>5266</v>
      </c>
      <c r="I24" s="44">
        <f t="shared" si="0"/>
        <v>21352</v>
      </c>
      <c r="J24" s="44">
        <f t="shared" si="0"/>
        <v>27302</v>
      </c>
      <c r="K24" s="44">
        <f t="shared" si="0"/>
        <v>16229</v>
      </c>
      <c r="L24" s="44">
        <f t="shared" si="0"/>
        <v>12227</v>
      </c>
      <c r="M24" s="44">
        <f t="shared" si="0"/>
        <v>9060</v>
      </c>
      <c r="N24" s="44">
        <f t="shared" si="0"/>
        <v>16734</v>
      </c>
      <c r="O24" s="45">
        <f t="shared" si="0"/>
        <v>4845</v>
      </c>
    </row>
    <row r="25" spans="1:21" ht="15" customHeight="1">
      <c r="A25" s="43"/>
      <c r="B25" s="46" t="s">
        <v>2</v>
      </c>
      <c r="C25" s="52">
        <f>B21+4</f>
        <v>11</v>
      </c>
      <c r="D25" s="47">
        <f t="shared" si="0"/>
        <v>29703</v>
      </c>
      <c r="E25" s="47">
        <f t="shared" si="0"/>
        <v>26882</v>
      </c>
      <c r="F25" s="47">
        <f t="shared" si="0"/>
        <v>16093</v>
      </c>
      <c r="G25" s="47">
        <f t="shared" si="0"/>
        <v>20072</v>
      </c>
      <c r="H25" s="47">
        <f t="shared" si="0"/>
        <v>16900</v>
      </c>
      <c r="I25" s="47">
        <f t="shared" si="0"/>
        <v>18906</v>
      </c>
      <c r="J25" s="47">
        <f t="shared" si="0"/>
        <v>8243</v>
      </c>
      <c r="K25" s="47">
        <f t="shared" si="0"/>
        <v>29649</v>
      </c>
      <c r="L25" s="47">
        <f t="shared" si="0"/>
        <v>19394</v>
      </c>
      <c r="M25" s="47">
        <f t="shared" si="0"/>
        <v>1476</v>
      </c>
      <c r="N25" s="47">
        <f t="shared" si="0"/>
        <v>1063</v>
      </c>
      <c r="O25" s="48">
        <f t="shared" si="0"/>
        <v>3737</v>
      </c>
    </row>
    <row r="26" spans="1:21" ht="15" customHeight="1">
      <c r="A26" s="4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</row>
    <row r="27" spans="1:21" ht="15" customHeight="1">
      <c r="A27" s="43"/>
      <c r="B27" s="18" t="str">
        <f>P10</f>
        <v>Red Bull</v>
      </c>
      <c r="C27" s="49">
        <f>P9</f>
        <v>3</v>
      </c>
      <c r="D27" s="53">
        <f>INDEX($D$22:$O$25,$C27,D$20)</f>
        <v>26479</v>
      </c>
      <c r="E27" s="53">
        <f t="shared" ref="E27:O28" si="1">INDEX($D$22:$O$25,$C27,E$20)</f>
        <v>12800</v>
      </c>
      <c r="F27" s="53">
        <f t="shared" si="1"/>
        <v>6888</v>
      </c>
      <c r="G27" s="53">
        <f t="shared" si="1"/>
        <v>27967</v>
      </c>
      <c r="H27" s="53">
        <f t="shared" si="1"/>
        <v>5266</v>
      </c>
      <c r="I27" s="53">
        <f t="shared" si="1"/>
        <v>21352</v>
      </c>
      <c r="J27" s="53">
        <f t="shared" si="1"/>
        <v>27302</v>
      </c>
      <c r="K27" s="53">
        <f t="shared" si="1"/>
        <v>16229</v>
      </c>
      <c r="L27" s="53">
        <f t="shared" si="1"/>
        <v>12227</v>
      </c>
      <c r="M27" s="53">
        <f t="shared" si="1"/>
        <v>9060</v>
      </c>
      <c r="N27" s="53">
        <f t="shared" si="1"/>
        <v>16734</v>
      </c>
      <c r="O27" s="54">
        <f t="shared" si="1"/>
        <v>4845</v>
      </c>
    </row>
    <row r="28" spans="1:21" ht="15" customHeight="1">
      <c r="A28" s="43"/>
      <c r="B28" s="46" t="str">
        <f>Q10</f>
        <v>Pepsi</v>
      </c>
      <c r="C28" s="52">
        <f>Q9</f>
        <v>4</v>
      </c>
      <c r="D28" s="47">
        <f>INDEX($D$22:$O$25,$C28,D$20)</f>
        <v>29703</v>
      </c>
      <c r="E28" s="47">
        <f t="shared" si="1"/>
        <v>26882</v>
      </c>
      <c r="F28" s="47">
        <f t="shared" si="1"/>
        <v>16093</v>
      </c>
      <c r="G28" s="47">
        <f t="shared" si="1"/>
        <v>20072</v>
      </c>
      <c r="H28" s="47">
        <f t="shared" si="1"/>
        <v>16900</v>
      </c>
      <c r="I28" s="47">
        <f t="shared" si="1"/>
        <v>18906</v>
      </c>
      <c r="J28" s="47">
        <f t="shared" si="1"/>
        <v>8243</v>
      </c>
      <c r="K28" s="47">
        <f t="shared" si="1"/>
        <v>29649</v>
      </c>
      <c r="L28" s="47">
        <f t="shared" si="1"/>
        <v>19394</v>
      </c>
      <c r="M28" s="47">
        <f t="shared" si="1"/>
        <v>1476</v>
      </c>
      <c r="N28" s="47">
        <f t="shared" si="1"/>
        <v>1063</v>
      </c>
      <c r="O28" s="48">
        <f t="shared" si="1"/>
        <v>3737</v>
      </c>
    </row>
    <row r="29" spans="1:21" ht="15" customHeight="1"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</row>
    <row r="30" spans="1:21" ht="15" customHeight="1">
      <c r="B30" s="31"/>
      <c r="C30" s="31"/>
      <c r="D30" s="31">
        <v>1</v>
      </c>
      <c r="E30" s="31">
        <v>2</v>
      </c>
      <c r="F30" s="31">
        <v>3</v>
      </c>
      <c r="G30" s="31">
        <v>4</v>
      </c>
      <c r="H30" s="31">
        <v>5</v>
      </c>
      <c r="I30" s="31">
        <v>6</v>
      </c>
      <c r="J30" s="31">
        <v>7</v>
      </c>
      <c r="K30" s="31">
        <v>8</v>
      </c>
      <c r="L30" s="31">
        <v>9</v>
      </c>
      <c r="M30" s="31">
        <v>10</v>
      </c>
      <c r="N30" s="31">
        <v>11</v>
      </c>
      <c r="O30" s="31">
        <v>12</v>
      </c>
    </row>
    <row r="31" spans="1:21" ht="15" customHeight="1">
      <c r="B31" s="31"/>
      <c r="C31" s="31" t="s">
        <v>0</v>
      </c>
      <c r="D31" s="31" t="s">
        <v>4</v>
      </c>
      <c r="E31" s="31" t="s">
        <v>5</v>
      </c>
      <c r="F31" s="31" t="s">
        <v>6</v>
      </c>
      <c r="G31" s="31" t="s">
        <v>7</v>
      </c>
      <c r="H31" s="31" t="s">
        <v>8</v>
      </c>
      <c r="I31" s="31" t="s">
        <v>9</v>
      </c>
      <c r="J31" s="31" t="s">
        <v>10</v>
      </c>
      <c r="K31" s="31" t="s">
        <v>11</v>
      </c>
      <c r="L31" s="31" t="s">
        <v>12</v>
      </c>
      <c r="M31" s="31" t="s">
        <v>13</v>
      </c>
      <c r="N31" s="31" t="s">
        <v>14</v>
      </c>
      <c r="O31" s="31" t="s">
        <v>15</v>
      </c>
    </row>
    <row r="32" spans="1:21" ht="15" customHeight="1">
      <c r="B32" s="31">
        <f>INDEX(R4:R6,Q32)</f>
        <v>2018</v>
      </c>
      <c r="C32" s="31">
        <f>MATCH(B32,$B$2:$B$18,0)+1</f>
        <v>8</v>
      </c>
      <c r="D32" s="32">
        <f t="shared" ref="D32:O33" si="2">INDEX($C$2:$N$18,$C32,D$30)</f>
        <v>5951</v>
      </c>
      <c r="E32" s="32">
        <f t="shared" si="2"/>
        <v>5575</v>
      </c>
      <c r="F32" s="32">
        <f t="shared" si="2"/>
        <v>4179</v>
      </c>
      <c r="G32" s="32">
        <f t="shared" si="2"/>
        <v>9616</v>
      </c>
      <c r="H32" s="32">
        <f t="shared" si="2"/>
        <v>10217</v>
      </c>
      <c r="I32" s="32">
        <f t="shared" si="2"/>
        <v>22618</v>
      </c>
      <c r="J32" s="32">
        <f t="shared" si="2"/>
        <v>27412</v>
      </c>
      <c r="K32" s="32">
        <f t="shared" si="2"/>
        <v>7798</v>
      </c>
      <c r="L32" s="32">
        <f t="shared" si="2"/>
        <v>19580</v>
      </c>
      <c r="M32" s="32">
        <f t="shared" si="2"/>
        <v>2366</v>
      </c>
      <c r="N32" s="32">
        <f t="shared" si="2"/>
        <v>9074</v>
      </c>
      <c r="O32" s="32">
        <f t="shared" si="2"/>
        <v>4573</v>
      </c>
      <c r="Q32" s="31">
        <v>2</v>
      </c>
    </row>
    <row r="33" spans="2:17" ht="15" customHeight="1">
      <c r="B33" s="31">
        <f>INDEX(R4:R6,Q33)</f>
        <v>2019</v>
      </c>
      <c r="C33" s="31">
        <f>MATCH(B33,$B$2:$B$18,0)+1</f>
        <v>14</v>
      </c>
      <c r="D33" s="32">
        <f t="shared" si="2"/>
        <v>23403</v>
      </c>
      <c r="E33" s="32">
        <f t="shared" si="2"/>
        <v>13212</v>
      </c>
      <c r="F33" s="32">
        <f t="shared" si="2"/>
        <v>21386</v>
      </c>
      <c r="G33" s="32">
        <f t="shared" si="2"/>
        <v>10947</v>
      </c>
      <c r="H33" s="32">
        <f t="shared" si="2"/>
        <v>27753</v>
      </c>
      <c r="I33" s="32">
        <f t="shared" si="2"/>
        <v>27555</v>
      </c>
      <c r="J33" s="32">
        <f t="shared" si="2"/>
        <v>10435</v>
      </c>
      <c r="K33" s="32">
        <f t="shared" si="2"/>
        <v>21384</v>
      </c>
      <c r="L33" s="32">
        <f t="shared" si="2"/>
        <v>18634</v>
      </c>
      <c r="M33" s="32">
        <f t="shared" si="2"/>
        <v>20452</v>
      </c>
      <c r="N33" s="32">
        <f t="shared" si="2"/>
        <v>13318</v>
      </c>
      <c r="O33" s="32">
        <f t="shared" si="2"/>
        <v>26916</v>
      </c>
      <c r="Q33" s="31">
        <v>3</v>
      </c>
    </row>
    <row r="34" spans="2:17" ht="15" customHeight="1"/>
    <row r="35" spans="2:17" ht="15" customHeight="1">
      <c r="B35" s="31"/>
      <c r="C35" s="31"/>
      <c r="D35" s="31">
        <v>1</v>
      </c>
      <c r="E35" s="31">
        <v>2</v>
      </c>
      <c r="F35" s="31">
        <v>3</v>
      </c>
      <c r="G35" s="31">
        <v>4</v>
      </c>
      <c r="H35" s="31">
        <v>5</v>
      </c>
      <c r="I35" s="31">
        <v>6</v>
      </c>
      <c r="J35" s="31">
        <v>7</v>
      </c>
      <c r="K35" s="31">
        <v>8</v>
      </c>
      <c r="L35" s="31">
        <v>9</v>
      </c>
      <c r="M35" s="31">
        <v>10</v>
      </c>
      <c r="N35" s="31">
        <v>11</v>
      </c>
      <c r="O35" s="31">
        <v>12</v>
      </c>
    </row>
    <row r="36" spans="2:17" ht="15" customHeight="1">
      <c r="B36" s="31"/>
      <c r="C36" s="31" t="s">
        <v>1</v>
      </c>
      <c r="D36" s="31" t="s">
        <v>4</v>
      </c>
      <c r="E36" s="31" t="s">
        <v>5</v>
      </c>
      <c r="F36" s="31" t="s">
        <v>6</v>
      </c>
      <c r="G36" s="31" t="s">
        <v>7</v>
      </c>
      <c r="H36" s="31" t="s">
        <v>8</v>
      </c>
      <c r="I36" s="31" t="s">
        <v>9</v>
      </c>
      <c r="J36" s="31" t="s">
        <v>10</v>
      </c>
      <c r="K36" s="31" t="s">
        <v>11</v>
      </c>
      <c r="L36" s="31" t="s">
        <v>12</v>
      </c>
      <c r="M36" s="31" t="s">
        <v>13</v>
      </c>
      <c r="N36" s="31" t="s">
        <v>14</v>
      </c>
      <c r="O36" s="31" t="s">
        <v>15</v>
      </c>
    </row>
    <row r="37" spans="2:17" ht="15" customHeight="1">
      <c r="B37" s="31">
        <f>INDEX(R4:R6,Q37)</f>
        <v>2017</v>
      </c>
      <c r="C37" s="31">
        <f>MATCH(B37,$B$2:$B$18,0)+2</f>
        <v>3</v>
      </c>
      <c r="D37" s="32">
        <f t="shared" ref="D37:O38" si="3">INDEX($C$2:$N$18,$C37,D$30)</f>
        <v>4410</v>
      </c>
      <c r="E37" s="32">
        <f t="shared" si="3"/>
        <v>6653</v>
      </c>
      <c r="F37" s="32">
        <f t="shared" si="3"/>
        <v>9204</v>
      </c>
      <c r="G37" s="32">
        <f t="shared" si="3"/>
        <v>17062</v>
      </c>
      <c r="H37" s="32">
        <f t="shared" si="3"/>
        <v>1412</v>
      </c>
      <c r="I37" s="32">
        <f t="shared" si="3"/>
        <v>10904</v>
      </c>
      <c r="J37" s="32">
        <f t="shared" si="3"/>
        <v>26600</v>
      </c>
      <c r="K37" s="32">
        <f t="shared" si="3"/>
        <v>20778</v>
      </c>
      <c r="L37" s="32">
        <f t="shared" si="3"/>
        <v>11634</v>
      </c>
      <c r="M37" s="32">
        <f t="shared" si="3"/>
        <v>3387</v>
      </c>
      <c r="N37" s="32">
        <f t="shared" si="3"/>
        <v>5745</v>
      </c>
      <c r="O37" s="32">
        <f t="shared" si="3"/>
        <v>25988</v>
      </c>
      <c r="Q37" s="31">
        <v>1</v>
      </c>
    </row>
    <row r="38" spans="2:17" ht="15" customHeight="1">
      <c r="B38" s="31">
        <f>INDEX(R4:R6,Q38)</f>
        <v>2018</v>
      </c>
      <c r="C38" s="31">
        <f>MATCH(B38,$B$2:$B$18,0)+2</f>
        <v>9</v>
      </c>
      <c r="D38" s="32">
        <f t="shared" si="3"/>
        <v>6349</v>
      </c>
      <c r="E38" s="32">
        <f t="shared" si="3"/>
        <v>4199</v>
      </c>
      <c r="F38" s="32">
        <f t="shared" si="3"/>
        <v>3729</v>
      </c>
      <c r="G38" s="32">
        <f t="shared" si="3"/>
        <v>15505</v>
      </c>
      <c r="H38" s="32">
        <f t="shared" si="3"/>
        <v>19670</v>
      </c>
      <c r="I38" s="32">
        <f t="shared" si="3"/>
        <v>16121</v>
      </c>
      <c r="J38" s="32">
        <f t="shared" si="3"/>
        <v>7058</v>
      </c>
      <c r="K38" s="32">
        <f t="shared" si="3"/>
        <v>16925</v>
      </c>
      <c r="L38" s="32">
        <f t="shared" si="3"/>
        <v>23929</v>
      </c>
      <c r="M38" s="32">
        <f t="shared" si="3"/>
        <v>13913</v>
      </c>
      <c r="N38" s="32">
        <f t="shared" si="3"/>
        <v>3544</v>
      </c>
      <c r="O38" s="32">
        <f t="shared" si="3"/>
        <v>2430</v>
      </c>
      <c r="Q38" s="31">
        <v>2</v>
      </c>
    </row>
    <row r="39" spans="2:17" ht="15" customHeight="1"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</row>
    <row r="40" spans="2:17" ht="15" customHeight="1">
      <c r="B40" s="31"/>
      <c r="C40" s="31"/>
      <c r="D40" s="31">
        <v>1</v>
      </c>
      <c r="E40" s="31">
        <v>2</v>
      </c>
      <c r="F40" s="31">
        <v>3</v>
      </c>
      <c r="G40" s="31">
        <v>4</v>
      </c>
      <c r="H40" s="31">
        <v>5</v>
      </c>
      <c r="I40" s="31">
        <v>6</v>
      </c>
      <c r="J40" s="31">
        <v>7</v>
      </c>
      <c r="K40" s="31">
        <v>8</v>
      </c>
      <c r="L40" s="31">
        <v>9</v>
      </c>
      <c r="M40" s="31">
        <v>10</v>
      </c>
      <c r="N40" s="31">
        <v>11</v>
      </c>
      <c r="O40" s="31">
        <v>12</v>
      </c>
    </row>
    <row r="41" spans="2:17" ht="15" customHeight="1">
      <c r="B41" s="31"/>
      <c r="C41" s="31" t="s">
        <v>3</v>
      </c>
      <c r="D41" s="31" t="s">
        <v>4</v>
      </c>
      <c r="E41" s="31" t="s">
        <v>5</v>
      </c>
      <c r="F41" s="31" t="s">
        <v>6</v>
      </c>
      <c r="G41" s="31" t="s">
        <v>7</v>
      </c>
      <c r="H41" s="31" t="s">
        <v>8</v>
      </c>
      <c r="I41" s="31" t="s">
        <v>9</v>
      </c>
      <c r="J41" s="31" t="s">
        <v>10</v>
      </c>
      <c r="K41" s="31" t="s">
        <v>11</v>
      </c>
      <c r="L41" s="31" t="s">
        <v>12</v>
      </c>
      <c r="M41" s="31" t="s">
        <v>13</v>
      </c>
      <c r="N41" s="31" t="s">
        <v>14</v>
      </c>
      <c r="O41" s="31" t="s">
        <v>15</v>
      </c>
    </row>
    <row r="42" spans="2:17" ht="15" customHeight="1">
      <c r="B42" s="31">
        <f>INDEX(R4:R6,Q42)</f>
        <v>2017</v>
      </c>
      <c r="C42" s="31">
        <f>MATCH(B42,$B$2:$B$18,0)+3</f>
        <v>4</v>
      </c>
      <c r="D42" s="32">
        <f t="shared" ref="D42:O43" si="4">INDEX($C$2:$N$18,$C42,D$30)</f>
        <v>15399</v>
      </c>
      <c r="E42" s="32">
        <f t="shared" si="4"/>
        <v>21385</v>
      </c>
      <c r="F42" s="32">
        <f t="shared" si="4"/>
        <v>11105</v>
      </c>
      <c r="G42" s="32">
        <f t="shared" si="4"/>
        <v>19493</v>
      </c>
      <c r="H42" s="32">
        <f t="shared" si="4"/>
        <v>21894</v>
      </c>
      <c r="I42" s="32">
        <f t="shared" si="4"/>
        <v>7527</v>
      </c>
      <c r="J42" s="32">
        <f t="shared" si="4"/>
        <v>21790</v>
      </c>
      <c r="K42" s="32">
        <f t="shared" si="4"/>
        <v>13614</v>
      </c>
      <c r="L42" s="32">
        <f t="shared" si="4"/>
        <v>20555</v>
      </c>
      <c r="M42" s="32">
        <f t="shared" si="4"/>
        <v>19554</v>
      </c>
      <c r="N42" s="32">
        <f t="shared" si="4"/>
        <v>23938</v>
      </c>
      <c r="O42" s="32">
        <f t="shared" si="4"/>
        <v>8267</v>
      </c>
      <c r="Q42" s="31">
        <v>1</v>
      </c>
    </row>
    <row r="43" spans="2:17" ht="15" customHeight="1">
      <c r="B43" s="31">
        <f>INDEX(R4:R6,Q43)</f>
        <v>2019</v>
      </c>
      <c r="C43" s="31">
        <f>MATCH(B43,$B$2:$B$18,0)+3</f>
        <v>16</v>
      </c>
      <c r="D43" s="32">
        <f t="shared" si="4"/>
        <v>10441</v>
      </c>
      <c r="E43" s="32">
        <f t="shared" si="4"/>
        <v>13107</v>
      </c>
      <c r="F43" s="32">
        <f t="shared" si="4"/>
        <v>12384</v>
      </c>
      <c r="G43" s="32">
        <f t="shared" si="4"/>
        <v>29955</v>
      </c>
      <c r="H43" s="32">
        <f t="shared" si="4"/>
        <v>15951</v>
      </c>
      <c r="I43" s="32">
        <f t="shared" si="4"/>
        <v>15482</v>
      </c>
      <c r="J43" s="32">
        <f t="shared" si="4"/>
        <v>29815</v>
      </c>
      <c r="K43" s="32">
        <f t="shared" si="4"/>
        <v>10909</v>
      </c>
      <c r="L43" s="32">
        <f t="shared" si="4"/>
        <v>1939</v>
      </c>
      <c r="M43" s="32">
        <f t="shared" si="4"/>
        <v>28503</v>
      </c>
      <c r="N43" s="32">
        <f t="shared" si="4"/>
        <v>16042</v>
      </c>
      <c r="O43" s="32">
        <f t="shared" si="4"/>
        <v>11249</v>
      </c>
      <c r="Q43" s="31">
        <v>3</v>
      </c>
    </row>
    <row r="44" spans="2:17" ht="15" customHeight="1"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</row>
    <row r="45" spans="2:17" ht="15" customHeight="1">
      <c r="B45" s="31"/>
      <c r="C45" s="31"/>
      <c r="D45" s="31">
        <v>1</v>
      </c>
      <c r="E45" s="31">
        <v>2</v>
      </c>
      <c r="F45" s="31">
        <v>3</v>
      </c>
      <c r="G45" s="31">
        <v>4</v>
      </c>
      <c r="H45" s="31">
        <v>5</v>
      </c>
      <c r="I45" s="31">
        <v>6</v>
      </c>
      <c r="J45" s="31">
        <v>7</v>
      </c>
      <c r="K45" s="31">
        <v>8</v>
      </c>
      <c r="L45" s="31">
        <v>9</v>
      </c>
      <c r="M45" s="31">
        <v>10</v>
      </c>
      <c r="N45" s="31">
        <v>11</v>
      </c>
      <c r="O45" s="31">
        <v>12</v>
      </c>
    </row>
    <row r="46" spans="2:17" ht="15" customHeight="1">
      <c r="B46" s="31"/>
      <c r="C46" s="31" t="s">
        <v>2</v>
      </c>
      <c r="D46" s="31" t="s">
        <v>4</v>
      </c>
      <c r="E46" s="31" t="s">
        <v>5</v>
      </c>
      <c r="F46" s="31" t="s">
        <v>6</v>
      </c>
      <c r="G46" s="31" t="s">
        <v>7</v>
      </c>
      <c r="H46" s="31" t="s">
        <v>8</v>
      </c>
      <c r="I46" s="31" t="s">
        <v>9</v>
      </c>
      <c r="J46" s="31" t="s">
        <v>10</v>
      </c>
      <c r="K46" s="31" t="s">
        <v>11</v>
      </c>
      <c r="L46" s="31" t="s">
        <v>12</v>
      </c>
      <c r="M46" s="31" t="s">
        <v>13</v>
      </c>
      <c r="N46" s="31" t="s">
        <v>14</v>
      </c>
      <c r="O46" s="31" t="s">
        <v>15</v>
      </c>
    </row>
    <row r="47" spans="2:17" ht="15" customHeight="1">
      <c r="B47" s="31">
        <f>INDEX(R4:R6,Q47)</f>
        <v>2018</v>
      </c>
      <c r="C47" s="31">
        <f>MATCH(B47,$B$2:$B$18,0)+4</f>
        <v>11</v>
      </c>
      <c r="D47" s="32">
        <f t="shared" ref="D47:O48" si="5">INDEX($C$2:$N$18,$C47,D$30)</f>
        <v>29703</v>
      </c>
      <c r="E47" s="32">
        <f t="shared" si="5"/>
        <v>26882</v>
      </c>
      <c r="F47" s="32">
        <f t="shared" si="5"/>
        <v>16093</v>
      </c>
      <c r="G47" s="32">
        <f t="shared" si="5"/>
        <v>20072</v>
      </c>
      <c r="H47" s="32">
        <f t="shared" si="5"/>
        <v>16900</v>
      </c>
      <c r="I47" s="32">
        <f t="shared" si="5"/>
        <v>18906</v>
      </c>
      <c r="J47" s="32">
        <f t="shared" si="5"/>
        <v>8243</v>
      </c>
      <c r="K47" s="32">
        <f t="shared" si="5"/>
        <v>29649</v>
      </c>
      <c r="L47" s="32">
        <f t="shared" si="5"/>
        <v>19394</v>
      </c>
      <c r="M47" s="32">
        <f t="shared" si="5"/>
        <v>1476</v>
      </c>
      <c r="N47" s="32">
        <f t="shared" si="5"/>
        <v>1063</v>
      </c>
      <c r="O47" s="32">
        <f t="shared" si="5"/>
        <v>3737</v>
      </c>
      <c r="Q47" s="31">
        <v>2</v>
      </c>
    </row>
    <row r="48" spans="2:17" ht="15" customHeight="1">
      <c r="B48" s="31">
        <f>INDEX(R4:R6,Q48)</f>
        <v>2019</v>
      </c>
      <c r="C48" s="31">
        <f>MATCH(B48,$B$2:$B$18,0)+4</f>
        <v>17</v>
      </c>
      <c r="D48" s="32">
        <f t="shared" si="5"/>
        <v>19234</v>
      </c>
      <c r="E48" s="32">
        <f t="shared" si="5"/>
        <v>27202</v>
      </c>
      <c r="F48" s="32">
        <f t="shared" si="5"/>
        <v>5903</v>
      </c>
      <c r="G48" s="32">
        <f t="shared" si="5"/>
        <v>8776</v>
      </c>
      <c r="H48" s="32">
        <f t="shared" si="5"/>
        <v>3305</v>
      </c>
      <c r="I48" s="32">
        <f t="shared" si="5"/>
        <v>25252</v>
      </c>
      <c r="J48" s="32">
        <f t="shared" si="5"/>
        <v>28926</v>
      </c>
      <c r="K48" s="32">
        <f t="shared" si="5"/>
        <v>24295</v>
      </c>
      <c r="L48" s="32">
        <f t="shared" si="5"/>
        <v>17704</v>
      </c>
      <c r="M48" s="32">
        <f t="shared" si="5"/>
        <v>13869</v>
      </c>
      <c r="N48" s="32">
        <f t="shared" si="5"/>
        <v>18686</v>
      </c>
      <c r="O48" s="32">
        <f t="shared" si="5"/>
        <v>22093</v>
      </c>
      <c r="Q48" s="31">
        <v>3</v>
      </c>
    </row>
    <row r="49" ht="15" customHeight="1"/>
    <row r="50" ht="15" customHeight="1"/>
    <row r="51" ht="15" customHeight="1"/>
    <row r="52" ht="15" customHeight="1"/>
    <row r="53" ht="15" customHeight="1"/>
    <row r="54" ht="15" customHeight="1"/>
    <row r="55" ht="15" customHeight="1"/>
    <row r="56" ht="15" customHeight="1"/>
    <row r="57" ht="15" customHeight="1"/>
    <row r="58" ht="15" customHeight="1"/>
    <row r="59" ht="15" customHeight="1"/>
    <row r="60" ht="15" customHeight="1"/>
    <row r="61" ht="15" customHeight="1"/>
    <row r="62" ht="15" customHeight="1"/>
    <row r="63" ht="15" customHeight="1"/>
    <row r="64" ht="15" customHeight="1"/>
    <row r="65" ht="15" customHeight="1"/>
    <row r="66" ht="15" customHeight="1"/>
    <row r="67" ht="15" customHeight="1"/>
    <row r="68" ht="15" customHeight="1"/>
    <row r="69" ht="15" customHeight="1"/>
    <row r="70" ht="15" customHeight="1"/>
    <row r="71" ht="15" customHeight="1"/>
    <row r="72" ht="15" customHeight="1"/>
    <row r="73" ht="15" customHeight="1"/>
    <row r="74" ht="15" customHeight="1"/>
  </sheetData>
  <mergeCells count="3">
    <mergeCell ref="Q15:T15"/>
    <mergeCell ref="Q13:T13"/>
    <mergeCell ref="Q14:T14"/>
  </mergeCells>
  <phoneticPr fontId="7" type="noConversion"/>
  <pageMargins left="0.511811024" right="0.511811024" top="0.78740157499999996" bottom="0.78740157499999996" header="0.31496062000000002" footer="0.31496062000000002"/>
  <ignoredErrors>
    <ignoredError sqref="B32:B33 B37:B38 B42:B43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FC4E8-F92B-49A0-B21E-7F4782963AE1}">
  <dimension ref="A1:AQ58"/>
  <sheetViews>
    <sheetView showGridLines="0" tabSelected="1" topLeftCell="M1" zoomScale="60" zoomScaleNormal="60" workbookViewId="0">
      <selection activeCell="W53" sqref="W53"/>
    </sheetView>
  </sheetViews>
  <sheetFormatPr defaultRowHeight="14.5"/>
  <cols>
    <col min="1" max="1" width="8.26953125" bestFit="1" customWidth="1"/>
    <col min="2" max="13" width="9.36328125" bestFit="1" customWidth="1"/>
    <col min="15" max="15" width="8.26953125" bestFit="1" customWidth="1"/>
    <col min="16" max="21" width="13.08984375" bestFit="1" customWidth="1"/>
    <col min="22" max="22" width="12.08984375" bestFit="1" customWidth="1"/>
    <col min="23" max="24" width="13.08984375" bestFit="1" customWidth="1"/>
    <col min="25" max="26" width="12.08984375" bestFit="1" customWidth="1"/>
    <col min="27" max="27" width="13.08984375" bestFit="1" customWidth="1"/>
    <col min="30" max="30" width="8.26953125" bestFit="1" customWidth="1"/>
    <col min="31" max="31" width="13.1796875" bestFit="1" customWidth="1"/>
    <col min="32" max="32" width="13.08984375" bestFit="1" customWidth="1"/>
    <col min="33" max="34" width="13.1796875" bestFit="1" customWidth="1"/>
    <col min="35" max="35" width="13.08984375" bestFit="1" customWidth="1"/>
    <col min="36" max="39" width="13.1796875" bestFit="1" customWidth="1"/>
    <col min="40" max="41" width="13.08984375" bestFit="1" customWidth="1"/>
    <col min="42" max="42" width="13.1796875" bestFit="1" customWidth="1"/>
  </cols>
  <sheetData>
    <row r="1" spans="1:43">
      <c r="A1" s="22" t="s">
        <v>0</v>
      </c>
      <c r="F1">
        <v>2017</v>
      </c>
      <c r="O1" s="61"/>
      <c r="P1" s="61"/>
      <c r="Q1" s="66" t="s">
        <v>0</v>
      </c>
      <c r="R1" s="66"/>
      <c r="S1" s="66"/>
      <c r="T1" s="66"/>
      <c r="U1" s="66">
        <v>2017</v>
      </c>
      <c r="V1" s="66"/>
      <c r="W1" s="66"/>
      <c r="X1" s="61"/>
      <c r="Y1" s="61"/>
      <c r="Z1" s="61"/>
      <c r="AA1" s="61"/>
      <c r="AB1" s="61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63"/>
      <c r="AQ1" s="64"/>
    </row>
    <row r="2" spans="1:43">
      <c r="A2" s="22" t="s">
        <v>1</v>
      </c>
      <c r="F2">
        <v>2018</v>
      </c>
      <c r="O2" s="61"/>
      <c r="P2" s="61"/>
      <c r="Q2" s="66" t="s">
        <v>1</v>
      </c>
      <c r="R2" s="66"/>
      <c r="S2" s="66"/>
      <c r="T2" s="66"/>
      <c r="U2" s="66">
        <v>2018</v>
      </c>
      <c r="V2" s="66"/>
      <c r="W2" s="66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</row>
    <row r="3" spans="1:43">
      <c r="A3" s="22" t="s">
        <v>3</v>
      </c>
      <c r="F3">
        <v>2019</v>
      </c>
      <c r="O3" s="61"/>
      <c r="P3" s="61"/>
      <c r="Q3" s="66" t="s">
        <v>3</v>
      </c>
      <c r="R3" s="66"/>
      <c r="S3" s="66"/>
      <c r="T3" s="66"/>
      <c r="U3" s="66">
        <v>2019</v>
      </c>
      <c r="V3" s="66"/>
      <c r="W3" s="66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</row>
    <row r="4" spans="1:43">
      <c r="A4" s="28" t="s">
        <v>2</v>
      </c>
      <c r="F4">
        <v>2</v>
      </c>
      <c r="O4" s="61"/>
      <c r="P4" s="61"/>
      <c r="Q4" s="66" t="s">
        <v>2</v>
      </c>
      <c r="R4" s="66"/>
      <c r="S4" s="66"/>
      <c r="T4" s="66"/>
      <c r="U4" s="66"/>
      <c r="V4" s="66">
        <v>1</v>
      </c>
      <c r="W4" s="66">
        <v>2</v>
      </c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</row>
    <row r="5" spans="1:43">
      <c r="A5">
        <v>3</v>
      </c>
      <c r="O5" s="61"/>
      <c r="P5" s="61"/>
      <c r="Q5" s="66"/>
      <c r="R5" s="66">
        <v>5</v>
      </c>
      <c r="S5" s="66">
        <v>5</v>
      </c>
      <c r="T5" s="66"/>
      <c r="U5" s="66"/>
      <c r="V5" s="66"/>
      <c r="W5" s="66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</row>
    <row r="6" spans="1:43">
      <c r="O6" s="61"/>
      <c r="P6" s="61"/>
      <c r="Q6" s="66"/>
      <c r="R6" s="66">
        <v>2</v>
      </c>
      <c r="S6" s="66">
        <v>5</v>
      </c>
      <c r="T6" s="66"/>
      <c r="U6" s="66"/>
      <c r="V6" s="66"/>
      <c r="W6" s="66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</row>
    <row r="7" spans="1:43" ht="15" thickBot="1"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61"/>
      <c r="AQ7" s="61"/>
    </row>
    <row r="8" spans="1:43">
      <c r="A8" s="26">
        <v>2019</v>
      </c>
      <c r="B8" s="14" t="s">
        <v>4</v>
      </c>
      <c r="C8" s="14" t="s">
        <v>5</v>
      </c>
      <c r="D8" s="14" t="s">
        <v>6</v>
      </c>
      <c r="E8" s="14" t="s">
        <v>7</v>
      </c>
      <c r="F8" s="14" t="s">
        <v>8</v>
      </c>
      <c r="G8" s="14" t="s">
        <v>9</v>
      </c>
      <c r="H8" s="14" t="s">
        <v>10</v>
      </c>
      <c r="I8" s="14" t="s">
        <v>11</v>
      </c>
      <c r="J8" s="14" t="s">
        <v>12</v>
      </c>
      <c r="K8" s="14" t="s">
        <v>13</v>
      </c>
      <c r="L8" s="14" t="s">
        <v>14</v>
      </c>
      <c r="M8" s="27" t="s">
        <v>15</v>
      </c>
      <c r="O8" s="13">
        <f>INDEX(U1:U3,V4)</f>
        <v>2017</v>
      </c>
      <c r="P8" s="14" t="s">
        <v>4</v>
      </c>
      <c r="Q8" s="14" t="s">
        <v>5</v>
      </c>
      <c r="R8" s="14" t="s">
        <v>6</v>
      </c>
      <c r="S8" s="14" t="s">
        <v>7</v>
      </c>
      <c r="T8" s="14" t="s">
        <v>8</v>
      </c>
      <c r="U8" s="14" t="s">
        <v>9</v>
      </c>
      <c r="V8" s="14" t="s">
        <v>10</v>
      </c>
      <c r="W8" s="14" t="s">
        <v>11</v>
      </c>
      <c r="X8" s="14" t="s">
        <v>12</v>
      </c>
      <c r="Y8" s="14" t="s">
        <v>13</v>
      </c>
      <c r="Z8" s="14" t="s">
        <v>14</v>
      </c>
      <c r="AA8" s="14" t="s">
        <v>15</v>
      </c>
      <c r="AB8" s="61"/>
      <c r="AC8" s="61"/>
      <c r="AD8" s="66">
        <f>INDEX(U1:U3,V4)</f>
        <v>2017</v>
      </c>
      <c r="AE8" s="67" t="s">
        <v>4</v>
      </c>
      <c r="AF8" s="67" t="s">
        <v>5</v>
      </c>
      <c r="AG8" s="67" t="s">
        <v>6</v>
      </c>
      <c r="AH8" s="67" t="s">
        <v>7</v>
      </c>
      <c r="AI8" s="67" t="s">
        <v>8</v>
      </c>
      <c r="AJ8" s="67" t="s">
        <v>9</v>
      </c>
      <c r="AK8" s="67" t="s">
        <v>10</v>
      </c>
      <c r="AL8" s="67" t="s">
        <v>11</v>
      </c>
      <c r="AM8" s="67" t="s">
        <v>12</v>
      </c>
      <c r="AN8" s="67" t="s">
        <v>13</v>
      </c>
      <c r="AO8" s="67" t="s">
        <v>14</v>
      </c>
      <c r="AP8" s="67" t="s">
        <v>15</v>
      </c>
      <c r="AQ8" s="61"/>
    </row>
    <row r="9" spans="1:43">
      <c r="A9" s="22" t="s">
        <v>0</v>
      </c>
      <c r="B9" s="23">
        <v>23403</v>
      </c>
      <c r="C9" s="23">
        <v>13212</v>
      </c>
      <c r="D9" s="23">
        <v>21386</v>
      </c>
      <c r="E9" s="23">
        <v>10947</v>
      </c>
      <c r="F9" s="23">
        <v>27753</v>
      </c>
      <c r="G9" s="23">
        <v>27555</v>
      </c>
      <c r="H9" s="23">
        <v>10435</v>
      </c>
      <c r="I9" s="23">
        <v>21384</v>
      </c>
      <c r="J9" s="23">
        <v>18634</v>
      </c>
      <c r="K9" s="23">
        <v>20452</v>
      </c>
      <c r="L9" s="23">
        <v>13318</v>
      </c>
      <c r="M9" s="24">
        <v>26916</v>
      </c>
      <c r="O9" s="21" t="s">
        <v>0</v>
      </c>
      <c r="P9" s="23">
        <f>_xlfn.IFS($O$8=$O$24,P25,$O$8=$O$34,P35,$O$8=$O$43,P44)</f>
        <v>17967</v>
      </c>
      <c r="Q9" s="23">
        <f t="shared" ref="P9:AA9" si="0">_xlfn.IFS($O$8=$O$24,Q25,$O$8=$O$34,Q35,$O$8=$O$43,Q44)</f>
        <v>7626</v>
      </c>
      <c r="R9" s="23">
        <f t="shared" si="0"/>
        <v>14684</v>
      </c>
      <c r="S9" s="23">
        <f t="shared" si="0"/>
        <v>3619</v>
      </c>
      <c r="T9" s="23">
        <f t="shared" si="0"/>
        <v>8343</v>
      </c>
      <c r="U9" s="23">
        <f t="shared" si="0"/>
        <v>24630</v>
      </c>
      <c r="V9" s="23">
        <f t="shared" si="0"/>
        <v>23368</v>
      </c>
      <c r="W9" s="23">
        <f t="shared" si="0"/>
        <v>27359</v>
      </c>
      <c r="X9" s="23">
        <f t="shared" si="0"/>
        <v>8136</v>
      </c>
      <c r="Y9" s="23">
        <f t="shared" si="0"/>
        <v>11074</v>
      </c>
      <c r="Z9" s="23">
        <f t="shared" si="0"/>
        <v>21548</v>
      </c>
      <c r="AA9" s="23">
        <f t="shared" si="0"/>
        <v>16812</v>
      </c>
      <c r="AB9" s="61"/>
      <c r="AC9" s="61"/>
      <c r="AD9" s="66" t="e">
        <f>INDEX(Q1:Q4,R5)</f>
        <v>#REF!</v>
      </c>
      <c r="AE9" s="68" t="e">
        <f>IF($AD$8=$O$8,IF($AD$9=$O$9,P9,IF($AD$9=$O$10,P10,IF($AD$9=$O$11,P11,IF($AD$9=$O$12,P12)))))</f>
        <v>#REF!</v>
      </c>
      <c r="AF9" s="68" t="e">
        <f t="shared" ref="AF9:AP9" si="1">IF($AD$8=$O$8,IF($AD$9=$O$9,Q9,IF($AD$9=$O$10,Q10,IF($AD$9=$O$11,Q11,IF($AD$9=$O$12,Q12)))))</f>
        <v>#REF!</v>
      </c>
      <c r="AG9" s="68" t="e">
        <f t="shared" si="1"/>
        <v>#REF!</v>
      </c>
      <c r="AH9" s="68" t="e">
        <f t="shared" si="1"/>
        <v>#REF!</v>
      </c>
      <c r="AI9" s="68" t="e">
        <f t="shared" si="1"/>
        <v>#REF!</v>
      </c>
      <c r="AJ9" s="68" t="e">
        <f t="shared" si="1"/>
        <v>#REF!</v>
      </c>
      <c r="AK9" s="68" t="e">
        <f t="shared" si="1"/>
        <v>#REF!</v>
      </c>
      <c r="AL9" s="68" t="e">
        <f t="shared" si="1"/>
        <v>#REF!</v>
      </c>
      <c r="AM9" s="68" t="e">
        <f t="shared" si="1"/>
        <v>#REF!</v>
      </c>
      <c r="AN9" s="68" t="e">
        <f t="shared" si="1"/>
        <v>#REF!</v>
      </c>
      <c r="AO9" s="68" t="e">
        <f t="shared" si="1"/>
        <v>#REF!</v>
      </c>
      <c r="AP9" s="68" t="e">
        <f t="shared" si="1"/>
        <v>#REF!</v>
      </c>
      <c r="AQ9" s="61"/>
    </row>
    <row r="10" spans="1:43">
      <c r="A10" s="22" t="s">
        <v>1</v>
      </c>
      <c r="B10" s="23">
        <v>5962</v>
      </c>
      <c r="C10" s="23">
        <v>27690</v>
      </c>
      <c r="D10" s="23">
        <v>13355</v>
      </c>
      <c r="E10" s="23">
        <v>5593</v>
      </c>
      <c r="F10" s="23">
        <v>19303</v>
      </c>
      <c r="G10" s="23">
        <v>1680</v>
      </c>
      <c r="H10" s="23">
        <v>11459</v>
      </c>
      <c r="I10" s="23">
        <v>7325</v>
      </c>
      <c r="J10" s="23">
        <v>16360</v>
      </c>
      <c r="K10" s="23">
        <v>24893</v>
      </c>
      <c r="L10" s="23">
        <v>7527</v>
      </c>
      <c r="M10" s="24">
        <v>12998</v>
      </c>
      <c r="O10" s="21" t="s">
        <v>1</v>
      </c>
      <c r="P10" s="23">
        <f t="shared" ref="P10:AA10" si="2">_xlfn.IFS($O$8=$O$24,P26,$O$8=$O$34,P36,$O$8=$O$43,P45)</f>
        <v>4410</v>
      </c>
      <c r="Q10" s="23">
        <f t="shared" si="2"/>
        <v>6653</v>
      </c>
      <c r="R10" s="23">
        <f t="shared" si="2"/>
        <v>9204</v>
      </c>
      <c r="S10" s="23">
        <f t="shared" si="2"/>
        <v>17062</v>
      </c>
      <c r="T10" s="23">
        <f t="shared" si="2"/>
        <v>1412</v>
      </c>
      <c r="U10" s="23">
        <f t="shared" si="2"/>
        <v>10904</v>
      </c>
      <c r="V10" s="23">
        <f t="shared" si="2"/>
        <v>26600</v>
      </c>
      <c r="W10" s="23">
        <f t="shared" si="2"/>
        <v>20778</v>
      </c>
      <c r="X10" s="23">
        <f t="shared" si="2"/>
        <v>11634</v>
      </c>
      <c r="Y10" s="23">
        <f t="shared" si="2"/>
        <v>3387</v>
      </c>
      <c r="Z10" s="23">
        <f t="shared" si="2"/>
        <v>5745</v>
      </c>
      <c r="AA10" s="23">
        <f t="shared" si="2"/>
        <v>25988</v>
      </c>
      <c r="AB10" s="61"/>
      <c r="AC10" s="61"/>
      <c r="AD10" s="66" t="str">
        <f>INDEX(Q1:Q4,R6)</f>
        <v>Guarana</v>
      </c>
      <c r="AE10" s="68">
        <f>IF($AD$8=$O$8,IF($AD$10=$O$9,P9,IF($AD$10=$O$10,P10,IF($AD$10=$O$11,P11,IF($AD$10=$O$12,P12)))))</f>
        <v>4410</v>
      </c>
      <c r="AF10" s="68">
        <f t="shared" ref="AF10:AP10" si="3">IF($AD$8=$O$8,IF($AD$10=$O$9,Q9,IF($AD$10=$O$10,Q10,IF($AD$10=$O$11,Q11,IF($AD$10=$O$12,Q12)))))</f>
        <v>6653</v>
      </c>
      <c r="AG10" s="68">
        <f t="shared" si="3"/>
        <v>9204</v>
      </c>
      <c r="AH10" s="68">
        <f t="shared" si="3"/>
        <v>17062</v>
      </c>
      <c r="AI10" s="68">
        <f t="shared" si="3"/>
        <v>1412</v>
      </c>
      <c r="AJ10" s="68">
        <f t="shared" si="3"/>
        <v>10904</v>
      </c>
      <c r="AK10" s="68">
        <f t="shared" si="3"/>
        <v>26600</v>
      </c>
      <c r="AL10" s="68">
        <f t="shared" si="3"/>
        <v>20778</v>
      </c>
      <c r="AM10" s="68">
        <f t="shared" si="3"/>
        <v>11634</v>
      </c>
      <c r="AN10" s="68">
        <f t="shared" si="3"/>
        <v>3387</v>
      </c>
      <c r="AO10" s="68">
        <f t="shared" si="3"/>
        <v>5745</v>
      </c>
      <c r="AP10" s="68">
        <f t="shared" si="3"/>
        <v>25988</v>
      </c>
      <c r="AQ10" s="61"/>
    </row>
    <row r="11" spans="1:43">
      <c r="A11" s="22" t="s">
        <v>3</v>
      </c>
      <c r="B11" s="23">
        <v>10441</v>
      </c>
      <c r="C11" s="23">
        <v>13107</v>
      </c>
      <c r="D11" s="23">
        <v>12384</v>
      </c>
      <c r="E11" s="23">
        <v>29955</v>
      </c>
      <c r="F11" s="23">
        <v>15951</v>
      </c>
      <c r="G11" s="23">
        <v>15482</v>
      </c>
      <c r="H11" s="23">
        <v>29815</v>
      </c>
      <c r="I11" s="23">
        <v>10909</v>
      </c>
      <c r="J11" s="23">
        <v>1939</v>
      </c>
      <c r="K11" s="23">
        <v>28503</v>
      </c>
      <c r="L11" s="23">
        <v>16042</v>
      </c>
      <c r="M11" s="24">
        <v>11249</v>
      </c>
      <c r="O11" s="21" t="s">
        <v>3</v>
      </c>
      <c r="P11" s="23">
        <f t="shared" ref="P11:AA11" si="4">_xlfn.IFS($O$8=$O$24,P27,$O$8=$O$34,P37,$O$8=$O$43,P46)</f>
        <v>15399</v>
      </c>
      <c r="Q11" s="23">
        <f t="shared" si="4"/>
        <v>21385</v>
      </c>
      <c r="R11" s="23">
        <f t="shared" si="4"/>
        <v>11105</v>
      </c>
      <c r="S11" s="23">
        <f t="shared" si="4"/>
        <v>19493</v>
      </c>
      <c r="T11" s="23">
        <f t="shared" si="4"/>
        <v>21894</v>
      </c>
      <c r="U11" s="23">
        <f t="shared" si="4"/>
        <v>7527</v>
      </c>
      <c r="V11" s="23">
        <f t="shared" si="4"/>
        <v>21790</v>
      </c>
      <c r="W11" s="23">
        <f t="shared" si="4"/>
        <v>13614</v>
      </c>
      <c r="X11" s="23">
        <f t="shared" si="4"/>
        <v>20555</v>
      </c>
      <c r="Y11" s="23">
        <f t="shared" si="4"/>
        <v>19554</v>
      </c>
      <c r="Z11" s="23">
        <f t="shared" si="4"/>
        <v>23938</v>
      </c>
      <c r="AA11" s="23">
        <f t="shared" si="4"/>
        <v>8267</v>
      </c>
      <c r="AB11" s="61"/>
      <c r="AC11" s="61"/>
      <c r="AD11" s="66" t="e">
        <f>INDEX(Q1:Q4,S5)</f>
        <v>#REF!</v>
      </c>
      <c r="AE11" s="68" t="e">
        <f>IF($AD$8=$O$8,IF($AD$11=$O$9,P9,IF($AD$11=$O$10,P10,IF($AD$11=$O$11,P11,IF($AD$11=$O$12,P12)))))</f>
        <v>#REF!</v>
      </c>
      <c r="AF11" s="68" t="e">
        <f t="shared" ref="AF11:AP11" si="5">IF($AD$8=$O$8,IF($AD$11=$O$9,Q9,IF($AD$11=$O$10,Q10,IF($AD$11=$O$11,Q11,IF($AD$11=$O$12,Q12)))))</f>
        <v>#REF!</v>
      </c>
      <c r="AG11" s="68" t="e">
        <f t="shared" si="5"/>
        <v>#REF!</v>
      </c>
      <c r="AH11" s="68" t="e">
        <f t="shared" si="5"/>
        <v>#REF!</v>
      </c>
      <c r="AI11" s="68" t="e">
        <f t="shared" si="5"/>
        <v>#REF!</v>
      </c>
      <c r="AJ11" s="68" t="e">
        <f t="shared" si="5"/>
        <v>#REF!</v>
      </c>
      <c r="AK11" s="68" t="e">
        <f t="shared" si="5"/>
        <v>#REF!</v>
      </c>
      <c r="AL11" s="68" t="e">
        <f t="shared" si="5"/>
        <v>#REF!</v>
      </c>
      <c r="AM11" s="68" t="e">
        <f t="shared" si="5"/>
        <v>#REF!</v>
      </c>
      <c r="AN11" s="68" t="e">
        <f t="shared" si="5"/>
        <v>#REF!</v>
      </c>
      <c r="AO11" s="68" t="e">
        <f t="shared" si="5"/>
        <v>#REF!</v>
      </c>
      <c r="AP11" s="68" t="e">
        <f t="shared" si="5"/>
        <v>#REF!</v>
      </c>
      <c r="AQ11" s="61"/>
    </row>
    <row r="12" spans="1:43">
      <c r="A12" s="28" t="s">
        <v>2</v>
      </c>
      <c r="B12" s="29">
        <v>19234</v>
      </c>
      <c r="C12" s="29">
        <v>27202</v>
      </c>
      <c r="D12" s="29">
        <v>5903</v>
      </c>
      <c r="E12" s="29">
        <v>8776</v>
      </c>
      <c r="F12" s="29">
        <v>3305</v>
      </c>
      <c r="G12" s="29">
        <v>25252</v>
      </c>
      <c r="H12" s="29">
        <v>28926</v>
      </c>
      <c r="I12" s="29">
        <v>24295</v>
      </c>
      <c r="J12" s="29">
        <v>17704</v>
      </c>
      <c r="K12" s="29">
        <v>13869</v>
      </c>
      <c r="L12" s="29">
        <v>18686</v>
      </c>
      <c r="M12" s="30">
        <v>22093</v>
      </c>
      <c r="O12" s="21" t="s">
        <v>2</v>
      </c>
      <c r="P12" s="23">
        <f t="shared" ref="P12:AA12" si="6">_xlfn.IFS($O$8=$O$24,P28,$O$8=$O$34,P38,$O$8=$O$43,P47)</f>
        <v>23276</v>
      </c>
      <c r="Q12" s="23">
        <f t="shared" si="6"/>
        <v>1531</v>
      </c>
      <c r="R12" s="23">
        <f t="shared" si="6"/>
        <v>20112</v>
      </c>
      <c r="S12" s="23">
        <f t="shared" si="6"/>
        <v>10757</v>
      </c>
      <c r="T12" s="23">
        <f t="shared" si="6"/>
        <v>2073</v>
      </c>
      <c r="U12" s="23">
        <f t="shared" si="6"/>
        <v>3016</v>
      </c>
      <c r="V12" s="23">
        <f t="shared" si="6"/>
        <v>3815</v>
      </c>
      <c r="W12" s="23">
        <f t="shared" si="6"/>
        <v>15674</v>
      </c>
      <c r="X12" s="23">
        <f t="shared" si="6"/>
        <v>27025</v>
      </c>
      <c r="Y12" s="23">
        <f t="shared" si="6"/>
        <v>9656</v>
      </c>
      <c r="Z12" s="23">
        <f t="shared" si="6"/>
        <v>5001</v>
      </c>
      <c r="AA12" s="23">
        <f t="shared" si="6"/>
        <v>26001</v>
      </c>
      <c r="AB12" s="61"/>
      <c r="AC12" s="61"/>
      <c r="AD12" s="66" t="e">
        <f>INDEX(Q1:Q4,S6)</f>
        <v>#REF!</v>
      </c>
      <c r="AE12" s="68" t="e">
        <f t="shared" ref="AE12:AP12" si="7">IF($AD$8=$O$8,IF($AD$12=$O$9,P9,IF($AD$12=$O$10,P10,IF($AD$12=$O$11,P11,IF($AD$12=$O$12,P12)))))</f>
        <v>#REF!</v>
      </c>
      <c r="AF12" s="68" t="e">
        <f t="shared" si="7"/>
        <v>#REF!</v>
      </c>
      <c r="AG12" s="68" t="e">
        <f t="shared" si="7"/>
        <v>#REF!</v>
      </c>
      <c r="AH12" s="68" t="e">
        <f t="shared" si="7"/>
        <v>#REF!</v>
      </c>
      <c r="AI12" s="68" t="e">
        <f t="shared" si="7"/>
        <v>#REF!</v>
      </c>
      <c r="AJ12" s="68" t="e">
        <f t="shared" si="7"/>
        <v>#REF!</v>
      </c>
      <c r="AK12" s="68" t="e">
        <f t="shared" si="7"/>
        <v>#REF!</v>
      </c>
      <c r="AL12" s="68" t="e">
        <f t="shared" si="7"/>
        <v>#REF!</v>
      </c>
      <c r="AM12" s="68" t="e">
        <f t="shared" si="7"/>
        <v>#REF!</v>
      </c>
      <c r="AN12" s="68" t="e">
        <f t="shared" si="7"/>
        <v>#REF!</v>
      </c>
      <c r="AO12" s="68" t="e">
        <f t="shared" si="7"/>
        <v>#REF!</v>
      </c>
      <c r="AP12" s="68" t="e">
        <f t="shared" si="7"/>
        <v>#REF!</v>
      </c>
      <c r="AQ12" s="61"/>
    </row>
    <row r="13" spans="1:43"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1"/>
    </row>
    <row r="14" spans="1:43"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1"/>
    </row>
    <row r="15" spans="1:43">
      <c r="O15" s="13">
        <f>INDEX(U1:U3,W4)</f>
        <v>2018</v>
      </c>
      <c r="P15" s="14" t="s">
        <v>4</v>
      </c>
      <c r="Q15" s="14" t="s">
        <v>5</v>
      </c>
      <c r="R15" s="14" t="s">
        <v>6</v>
      </c>
      <c r="S15" s="14" t="s">
        <v>7</v>
      </c>
      <c r="T15" s="14" t="s">
        <v>8</v>
      </c>
      <c r="U15" s="14" t="s">
        <v>9</v>
      </c>
      <c r="V15" s="14" t="s">
        <v>10</v>
      </c>
      <c r="W15" s="14" t="s">
        <v>11</v>
      </c>
      <c r="X15" s="14" t="s">
        <v>12</v>
      </c>
      <c r="Y15" s="14" t="s">
        <v>13</v>
      </c>
      <c r="Z15" s="14" t="s">
        <v>14</v>
      </c>
      <c r="AA15" s="14" t="s">
        <v>15</v>
      </c>
      <c r="AB15" s="61"/>
      <c r="AC15" s="61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1"/>
    </row>
    <row r="16" spans="1:43">
      <c r="A16">
        <v>2019</v>
      </c>
      <c r="B16" s="14" t="s">
        <v>4</v>
      </c>
      <c r="C16" s="14" t="s">
        <v>5</v>
      </c>
      <c r="D16" s="14" t="s">
        <v>6</v>
      </c>
      <c r="E16" s="14" t="s">
        <v>7</v>
      </c>
      <c r="F16" s="14" t="s">
        <v>8</v>
      </c>
      <c r="G16" s="14" t="s">
        <v>9</v>
      </c>
      <c r="H16" s="14" t="s">
        <v>10</v>
      </c>
      <c r="I16" s="14" t="s">
        <v>11</v>
      </c>
      <c r="J16" s="14" t="s">
        <v>12</v>
      </c>
      <c r="K16" s="14" t="s">
        <v>13</v>
      </c>
      <c r="L16" s="14" t="s">
        <v>14</v>
      </c>
      <c r="M16" s="27" t="s">
        <v>15</v>
      </c>
      <c r="O16" s="21" t="s">
        <v>0</v>
      </c>
      <c r="P16" s="23">
        <f t="shared" ref="P16:AA16" si="8">_xlfn.IFS($O$15=$O$24,P25,$O$15=$O$34,P35,$O$15=$O$43,P44)</f>
        <v>5951</v>
      </c>
      <c r="Q16" s="23">
        <f t="shared" si="8"/>
        <v>5575</v>
      </c>
      <c r="R16" s="23">
        <f t="shared" si="8"/>
        <v>4179</v>
      </c>
      <c r="S16" s="23">
        <f t="shared" si="8"/>
        <v>9616</v>
      </c>
      <c r="T16" s="23">
        <f t="shared" si="8"/>
        <v>10217</v>
      </c>
      <c r="U16" s="23">
        <f t="shared" si="8"/>
        <v>22618</v>
      </c>
      <c r="V16" s="23">
        <f t="shared" si="8"/>
        <v>27412</v>
      </c>
      <c r="W16" s="23">
        <f t="shared" si="8"/>
        <v>7798</v>
      </c>
      <c r="X16" s="23">
        <f t="shared" si="8"/>
        <v>19580</v>
      </c>
      <c r="Y16" s="23">
        <f t="shared" si="8"/>
        <v>2366</v>
      </c>
      <c r="Z16" s="23">
        <f t="shared" si="8"/>
        <v>9074</v>
      </c>
      <c r="AA16" s="23">
        <f t="shared" si="8"/>
        <v>4573</v>
      </c>
      <c r="AB16" s="61"/>
      <c r="AC16" s="61"/>
      <c r="AD16" s="66">
        <f>INDEX(U1:U3,W4)</f>
        <v>2018</v>
      </c>
      <c r="AE16" s="67" t="s">
        <v>4</v>
      </c>
      <c r="AF16" s="67" t="s">
        <v>5</v>
      </c>
      <c r="AG16" s="67" t="s">
        <v>6</v>
      </c>
      <c r="AH16" s="67" t="s">
        <v>7</v>
      </c>
      <c r="AI16" s="67" t="s">
        <v>8</v>
      </c>
      <c r="AJ16" s="67" t="s">
        <v>9</v>
      </c>
      <c r="AK16" s="67" t="s">
        <v>10</v>
      </c>
      <c r="AL16" s="67" t="s">
        <v>11</v>
      </c>
      <c r="AM16" s="67" t="s">
        <v>12</v>
      </c>
      <c r="AN16" s="67" t="s">
        <v>13</v>
      </c>
      <c r="AO16" s="67" t="s">
        <v>14</v>
      </c>
      <c r="AP16" s="67" t="s">
        <v>15</v>
      </c>
      <c r="AQ16" s="61"/>
    </row>
    <row r="17" spans="1:43">
      <c r="A17" s="57" t="str">
        <f>INDEX(A1:A4,A5)</f>
        <v>Red Bull</v>
      </c>
      <c r="B17" s="58">
        <f>IF($A$17=$A$9,B9,IF($A$17=$A$10,B10,IF($A$17=$A$11,B11,IF($A$17=$A$12,B12))))</f>
        <v>10441</v>
      </c>
      <c r="C17" s="58">
        <f t="shared" ref="C17:M17" si="9">IF($A$17=$A$9,C9,IF($A$17=$A$10,C10,IF($A$17=$A$11,C11,IF($A$17=$A$12,C12))))</f>
        <v>13107</v>
      </c>
      <c r="D17" s="58">
        <f t="shared" si="9"/>
        <v>12384</v>
      </c>
      <c r="E17" s="58">
        <f t="shared" si="9"/>
        <v>29955</v>
      </c>
      <c r="F17" s="58">
        <f t="shared" si="9"/>
        <v>15951</v>
      </c>
      <c r="G17" s="58">
        <f t="shared" si="9"/>
        <v>15482</v>
      </c>
      <c r="H17" s="58">
        <f t="shared" si="9"/>
        <v>29815</v>
      </c>
      <c r="I17" s="58">
        <f t="shared" si="9"/>
        <v>10909</v>
      </c>
      <c r="J17" s="58">
        <f t="shared" si="9"/>
        <v>1939</v>
      </c>
      <c r="K17" s="58">
        <f t="shared" si="9"/>
        <v>28503</v>
      </c>
      <c r="L17" s="58">
        <f t="shared" si="9"/>
        <v>16042</v>
      </c>
      <c r="M17" s="58">
        <f t="shared" si="9"/>
        <v>11249</v>
      </c>
      <c r="O17" s="21" t="s">
        <v>1</v>
      </c>
      <c r="P17" s="23">
        <f t="shared" ref="P17:AA17" si="10">_xlfn.IFS($O$15=$O$24,P26,$O$15=$O$34,P36,$O$15=$O$43,P45)</f>
        <v>6349</v>
      </c>
      <c r="Q17" s="23">
        <f t="shared" si="10"/>
        <v>4199</v>
      </c>
      <c r="R17" s="23">
        <f t="shared" si="10"/>
        <v>3729</v>
      </c>
      <c r="S17" s="23">
        <f t="shared" si="10"/>
        <v>15505</v>
      </c>
      <c r="T17" s="23">
        <f t="shared" si="10"/>
        <v>19670</v>
      </c>
      <c r="U17" s="23">
        <f t="shared" si="10"/>
        <v>16121</v>
      </c>
      <c r="V17" s="23">
        <f t="shared" si="10"/>
        <v>7058</v>
      </c>
      <c r="W17" s="23">
        <f t="shared" si="10"/>
        <v>16925</v>
      </c>
      <c r="X17" s="23">
        <f t="shared" si="10"/>
        <v>23929</v>
      </c>
      <c r="Y17" s="23">
        <f t="shared" si="10"/>
        <v>13913</v>
      </c>
      <c r="Z17" s="23">
        <f t="shared" si="10"/>
        <v>3544</v>
      </c>
      <c r="AA17" s="23">
        <f t="shared" si="10"/>
        <v>2430</v>
      </c>
      <c r="AB17" s="61"/>
      <c r="AC17" s="61"/>
      <c r="AD17" s="66" t="e">
        <f>INDEX(Q1:Q4,R5)</f>
        <v>#REF!</v>
      </c>
      <c r="AE17" s="68" t="e">
        <f>IF($AD$16=$O$15,IF($AD$17=$O$16,P16,IF($AD$17=$O$17,P17,IF($AD$17=$O$18,P18,IF($AD$17=$O$19,P19)))))</f>
        <v>#REF!</v>
      </c>
      <c r="AF17" s="68" t="e">
        <f t="shared" ref="AF17:AP17" si="11">IF($AD$16=$O$15,IF($AD$17=$O$16,Q16,IF($AD$17=$O$17,Q17,IF($AD$17=$O$18,Q18,IF($AD$17=$O$19,Q19)))))</f>
        <v>#REF!</v>
      </c>
      <c r="AG17" s="68" t="e">
        <f t="shared" si="11"/>
        <v>#REF!</v>
      </c>
      <c r="AH17" s="68" t="e">
        <f t="shared" si="11"/>
        <v>#REF!</v>
      </c>
      <c r="AI17" s="68" t="e">
        <f t="shared" si="11"/>
        <v>#REF!</v>
      </c>
      <c r="AJ17" s="68" t="e">
        <f t="shared" si="11"/>
        <v>#REF!</v>
      </c>
      <c r="AK17" s="68" t="e">
        <f t="shared" si="11"/>
        <v>#REF!</v>
      </c>
      <c r="AL17" s="68" t="e">
        <f t="shared" si="11"/>
        <v>#REF!</v>
      </c>
      <c r="AM17" s="68" t="e">
        <f t="shared" si="11"/>
        <v>#REF!</v>
      </c>
      <c r="AN17" s="68" t="e">
        <f t="shared" si="11"/>
        <v>#REF!</v>
      </c>
      <c r="AO17" s="68" t="e">
        <f t="shared" si="11"/>
        <v>#REF!</v>
      </c>
      <c r="AP17" s="68" t="e">
        <f t="shared" si="11"/>
        <v>#REF!</v>
      </c>
      <c r="AQ17" s="61"/>
    </row>
    <row r="18" spans="1:43">
      <c r="O18" s="21" t="s">
        <v>3</v>
      </c>
      <c r="P18" s="23">
        <f t="shared" ref="P18:AA18" si="12">_xlfn.IFS($O$15=$O$24,P27,$O$15=$O$34,P37,$O$15=$O$43,P46)</f>
        <v>26479</v>
      </c>
      <c r="Q18" s="23">
        <f t="shared" si="12"/>
        <v>12800</v>
      </c>
      <c r="R18" s="23">
        <f t="shared" si="12"/>
        <v>6888</v>
      </c>
      <c r="S18" s="23">
        <f t="shared" si="12"/>
        <v>27967</v>
      </c>
      <c r="T18" s="23">
        <f t="shared" si="12"/>
        <v>5266</v>
      </c>
      <c r="U18" s="23">
        <f t="shared" si="12"/>
        <v>21352</v>
      </c>
      <c r="V18" s="23">
        <f t="shared" si="12"/>
        <v>27302</v>
      </c>
      <c r="W18" s="23">
        <f t="shared" si="12"/>
        <v>16229</v>
      </c>
      <c r="X18" s="23">
        <f t="shared" si="12"/>
        <v>12227</v>
      </c>
      <c r="Y18" s="23">
        <f t="shared" si="12"/>
        <v>9060</v>
      </c>
      <c r="Z18" s="23">
        <f t="shared" si="12"/>
        <v>16734</v>
      </c>
      <c r="AA18" s="23">
        <f t="shared" si="12"/>
        <v>4845</v>
      </c>
      <c r="AB18" s="61"/>
      <c r="AC18" s="61"/>
      <c r="AD18" s="66" t="str">
        <f>INDEX(Q1:Q4,R6)</f>
        <v>Guarana</v>
      </c>
      <c r="AE18" s="68">
        <f>IF($AD$16=$O$15,IF($AD$18=$O$16,P16,IF($AD$18=$O$17,P17,IF($AD$18=$O$18,P18,IF($AD$18=$O$19,P19)))))</f>
        <v>6349</v>
      </c>
      <c r="AF18" s="68">
        <f t="shared" ref="AF18:AP18" si="13">IF($AD$16=$O$15,IF($AD$18=$O$16,Q16,IF($AD$18=$O$17,Q17,IF($AD$18=$O$18,Q18,IF($AD$18=$O$19,Q19)))))</f>
        <v>4199</v>
      </c>
      <c r="AG18" s="68">
        <f t="shared" si="13"/>
        <v>3729</v>
      </c>
      <c r="AH18" s="68">
        <f t="shared" si="13"/>
        <v>15505</v>
      </c>
      <c r="AI18" s="68">
        <f t="shared" si="13"/>
        <v>19670</v>
      </c>
      <c r="AJ18" s="68">
        <f t="shared" si="13"/>
        <v>16121</v>
      </c>
      <c r="AK18" s="68">
        <f t="shared" si="13"/>
        <v>7058</v>
      </c>
      <c r="AL18" s="68">
        <f t="shared" si="13"/>
        <v>16925</v>
      </c>
      <c r="AM18" s="68">
        <f t="shared" si="13"/>
        <v>23929</v>
      </c>
      <c r="AN18" s="68">
        <f t="shared" si="13"/>
        <v>13913</v>
      </c>
      <c r="AO18" s="68">
        <f t="shared" si="13"/>
        <v>3544</v>
      </c>
      <c r="AP18" s="68">
        <f t="shared" si="13"/>
        <v>2430</v>
      </c>
      <c r="AQ18" s="61"/>
    </row>
    <row r="19" spans="1:43">
      <c r="O19" s="21" t="s">
        <v>2</v>
      </c>
      <c r="P19" s="23">
        <f t="shared" ref="P19:AA19" si="14">_xlfn.IFS($O$15=$O$24,P28,$O$15=$O$34,P38,$O$15=$O$43,P47)</f>
        <v>29703</v>
      </c>
      <c r="Q19" s="23">
        <f t="shared" si="14"/>
        <v>26882</v>
      </c>
      <c r="R19" s="23">
        <f t="shared" si="14"/>
        <v>16093</v>
      </c>
      <c r="S19" s="23">
        <f t="shared" si="14"/>
        <v>20072</v>
      </c>
      <c r="T19" s="23">
        <f t="shared" si="14"/>
        <v>16900</v>
      </c>
      <c r="U19" s="23">
        <f t="shared" si="14"/>
        <v>18906</v>
      </c>
      <c r="V19" s="23">
        <f t="shared" si="14"/>
        <v>8243</v>
      </c>
      <c r="W19" s="23">
        <f t="shared" si="14"/>
        <v>29649</v>
      </c>
      <c r="X19" s="23">
        <f t="shared" si="14"/>
        <v>19394</v>
      </c>
      <c r="Y19" s="23">
        <f t="shared" si="14"/>
        <v>1476</v>
      </c>
      <c r="Z19" s="23">
        <f t="shared" si="14"/>
        <v>1063</v>
      </c>
      <c r="AA19" s="23">
        <f t="shared" si="14"/>
        <v>3737</v>
      </c>
      <c r="AB19" s="61"/>
      <c r="AC19" s="61"/>
      <c r="AD19" s="66" t="e">
        <f>INDEX(Q1:Q4,S5)</f>
        <v>#REF!</v>
      </c>
      <c r="AE19" s="68" t="e">
        <f>IF($AD$16=$O$15,IF($AD$19=$O$16,P16,IF($AD$19=$O$17,P17,IF($AD$19=$O$18,P18,IF($AD$19=$O$19,P19)))))</f>
        <v>#REF!</v>
      </c>
      <c r="AF19" s="68" t="e">
        <f t="shared" ref="AF19:AP19" si="15">IF($AD$16=$O$15,IF($AD$19=$O$16,Q16,IF($AD$19=$O$17,Q17,IF($AD$19=$O$18,Q18,IF($AD$19=$O$19,Q19)))))</f>
        <v>#REF!</v>
      </c>
      <c r="AG19" s="68" t="e">
        <f t="shared" si="15"/>
        <v>#REF!</v>
      </c>
      <c r="AH19" s="68" t="e">
        <f t="shared" si="15"/>
        <v>#REF!</v>
      </c>
      <c r="AI19" s="68" t="e">
        <f t="shared" si="15"/>
        <v>#REF!</v>
      </c>
      <c r="AJ19" s="68" t="e">
        <f t="shared" si="15"/>
        <v>#REF!</v>
      </c>
      <c r="AK19" s="68" t="e">
        <f t="shared" si="15"/>
        <v>#REF!</v>
      </c>
      <c r="AL19" s="68" t="e">
        <f t="shared" si="15"/>
        <v>#REF!</v>
      </c>
      <c r="AM19" s="68" t="e">
        <f t="shared" si="15"/>
        <v>#REF!</v>
      </c>
      <c r="AN19" s="68" t="e">
        <f t="shared" si="15"/>
        <v>#REF!</v>
      </c>
      <c r="AO19" s="68" t="e">
        <f t="shared" si="15"/>
        <v>#REF!</v>
      </c>
      <c r="AP19" s="68" t="e">
        <f t="shared" si="15"/>
        <v>#REF!</v>
      </c>
      <c r="AQ19" s="61"/>
    </row>
    <row r="20" spans="1:43"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6" t="e">
        <f>INDEX(Q1:Q4,S6)</f>
        <v>#REF!</v>
      </c>
      <c r="AE20" s="68" t="e">
        <f>IF($AD$16=$O$15,IF($AD$20=$O$16,P16,IF($AD$20=$O$17,P17,IF($AD$20=$O$18,P18,IF($AD$20=$O$19,P19)))))</f>
        <v>#REF!</v>
      </c>
      <c r="AF20" s="68" t="e">
        <f t="shared" ref="AF20:AP20" si="16">IF($AD$16=$O$15,IF($AD$20=$O$16,Q16,IF($AD$20=$O$17,Q17,IF($AD$20=$O$18,Q18,IF($AD$20=$O$19,Q19)))))</f>
        <v>#REF!</v>
      </c>
      <c r="AG20" s="68" t="e">
        <f t="shared" si="16"/>
        <v>#REF!</v>
      </c>
      <c r="AH20" s="68" t="e">
        <f t="shared" si="16"/>
        <v>#REF!</v>
      </c>
      <c r="AI20" s="68" t="e">
        <f t="shared" si="16"/>
        <v>#REF!</v>
      </c>
      <c r="AJ20" s="68" t="e">
        <f t="shared" si="16"/>
        <v>#REF!</v>
      </c>
      <c r="AK20" s="68" t="e">
        <f t="shared" si="16"/>
        <v>#REF!</v>
      </c>
      <c r="AL20" s="68" t="e">
        <f t="shared" si="16"/>
        <v>#REF!</v>
      </c>
      <c r="AM20" s="68" t="e">
        <f t="shared" si="16"/>
        <v>#REF!</v>
      </c>
      <c r="AN20" s="68" t="e">
        <f t="shared" si="16"/>
        <v>#REF!</v>
      </c>
      <c r="AO20" s="68" t="e">
        <f t="shared" si="16"/>
        <v>#REF!</v>
      </c>
      <c r="AP20" s="68" t="e">
        <f t="shared" si="16"/>
        <v>#REF!</v>
      </c>
      <c r="AQ20" s="61"/>
    </row>
    <row r="21" spans="1:43"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61"/>
      <c r="AQ21" s="61"/>
    </row>
    <row r="22" spans="1:43" ht="15" thickBot="1">
      <c r="O22" s="73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61"/>
      <c r="AC22" s="61"/>
      <c r="AD22" s="61"/>
      <c r="AE22" s="61"/>
      <c r="AF22" s="61"/>
      <c r="AG22" s="61"/>
      <c r="AH22" s="61"/>
      <c r="AI22" s="61"/>
      <c r="AJ22" s="61"/>
      <c r="AK22" s="61"/>
      <c r="AL22" s="61"/>
      <c r="AM22" s="61"/>
      <c r="AN22" s="61"/>
      <c r="AO22" s="61"/>
      <c r="AP22" s="61"/>
      <c r="AQ22" s="61"/>
    </row>
    <row r="23" spans="1:43">
      <c r="O23" s="21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61"/>
      <c r="AC23" s="61"/>
      <c r="AD23" s="61" t="s">
        <v>28</v>
      </c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</row>
    <row r="24" spans="1:43">
      <c r="O24" s="13">
        <v>2017</v>
      </c>
      <c r="P24" s="14" t="s">
        <v>4</v>
      </c>
      <c r="Q24" s="14" t="s">
        <v>5</v>
      </c>
      <c r="R24" s="14" t="s">
        <v>6</v>
      </c>
      <c r="S24" s="14" t="s">
        <v>7</v>
      </c>
      <c r="T24" s="14" t="s">
        <v>8</v>
      </c>
      <c r="U24" s="14" t="s">
        <v>9</v>
      </c>
      <c r="V24" s="14" t="s">
        <v>10</v>
      </c>
      <c r="W24" s="14" t="s">
        <v>11</v>
      </c>
      <c r="X24" s="14" t="s">
        <v>12</v>
      </c>
      <c r="Y24" s="14" t="s">
        <v>13</v>
      </c>
      <c r="Z24" s="14" t="s">
        <v>14</v>
      </c>
      <c r="AA24" s="14" t="s">
        <v>15</v>
      </c>
      <c r="AB24" s="61"/>
      <c r="AC24" s="61"/>
      <c r="AD24" s="61"/>
      <c r="AE24" s="61"/>
      <c r="AF24" s="61"/>
      <c r="AG24" s="61"/>
      <c r="AH24" s="61"/>
      <c r="AI24" s="61"/>
      <c r="AJ24" s="61"/>
      <c r="AK24" s="61"/>
      <c r="AL24" s="61"/>
      <c r="AM24" s="61"/>
      <c r="AN24" s="61"/>
      <c r="AO24" s="61"/>
      <c r="AP24" s="61"/>
      <c r="AQ24" s="61"/>
    </row>
    <row r="25" spans="1:43">
      <c r="O25" s="21" t="s">
        <v>0</v>
      </c>
      <c r="P25" s="23">
        <v>17967</v>
      </c>
      <c r="Q25" s="23">
        <v>7626</v>
      </c>
      <c r="R25" s="23">
        <v>14684</v>
      </c>
      <c r="S25" s="23">
        <v>3619</v>
      </c>
      <c r="T25" s="23">
        <v>8343</v>
      </c>
      <c r="U25" s="23">
        <v>24630</v>
      </c>
      <c r="V25" s="23">
        <v>23368</v>
      </c>
      <c r="W25" s="23">
        <v>27359</v>
      </c>
      <c r="X25" s="23">
        <v>8136</v>
      </c>
      <c r="Y25" s="23">
        <v>11074</v>
      </c>
      <c r="Z25" s="23">
        <v>21548</v>
      </c>
      <c r="AA25" s="23">
        <v>16812</v>
      </c>
      <c r="AB25" s="61"/>
      <c r="AC25" s="61"/>
      <c r="AD25" s="61"/>
      <c r="AE25" s="61"/>
      <c r="AF25" s="61"/>
      <c r="AG25" s="61"/>
      <c r="AH25" s="61"/>
      <c r="AI25" s="61"/>
      <c r="AJ25" s="61"/>
      <c r="AK25" s="61"/>
      <c r="AL25" s="61"/>
      <c r="AM25" s="61"/>
      <c r="AN25" s="61"/>
      <c r="AO25" s="61"/>
      <c r="AP25" s="61"/>
      <c r="AQ25" s="61"/>
    </row>
    <row r="26" spans="1:43">
      <c r="O26" s="21" t="s">
        <v>1</v>
      </c>
      <c r="P26" s="23">
        <v>4410</v>
      </c>
      <c r="Q26" s="23">
        <v>6653</v>
      </c>
      <c r="R26" s="23">
        <v>9204</v>
      </c>
      <c r="S26" s="23">
        <v>17062</v>
      </c>
      <c r="T26" s="23">
        <v>1412</v>
      </c>
      <c r="U26" s="23">
        <v>10904</v>
      </c>
      <c r="V26" s="23">
        <v>26600</v>
      </c>
      <c r="W26" s="23">
        <v>20778</v>
      </c>
      <c r="X26" s="23">
        <v>11634</v>
      </c>
      <c r="Y26" s="23">
        <v>3387</v>
      </c>
      <c r="Z26" s="23">
        <v>5745</v>
      </c>
      <c r="AA26" s="23">
        <v>25988</v>
      </c>
      <c r="AB26" s="61"/>
      <c r="AC26" s="61"/>
      <c r="AD26" s="61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</row>
    <row r="27" spans="1:43">
      <c r="O27" s="21" t="s">
        <v>3</v>
      </c>
      <c r="P27" s="23">
        <v>15399</v>
      </c>
      <c r="Q27" s="23">
        <v>21385</v>
      </c>
      <c r="R27" s="23">
        <v>11105</v>
      </c>
      <c r="S27" s="23">
        <v>19493</v>
      </c>
      <c r="T27" s="23">
        <v>21894</v>
      </c>
      <c r="U27" s="23">
        <v>7527</v>
      </c>
      <c r="V27" s="23">
        <v>21790</v>
      </c>
      <c r="W27" s="23">
        <v>13614</v>
      </c>
      <c r="X27" s="23">
        <v>20555</v>
      </c>
      <c r="Y27" s="23">
        <v>19554</v>
      </c>
      <c r="Z27" s="23">
        <v>23938</v>
      </c>
      <c r="AA27" s="23">
        <v>8267</v>
      </c>
      <c r="AB27" s="61"/>
      <c r="AC27" s="61"/>
      <c r="AD27" s="61"/>
      <c r="AE27" s="61"/>
      <c r="AF27" s="61"/>
      <c r="AG27" s="61"/>
      <c r="AH27" s="61"/>
      <c r="AI27" s="61"/>
      <c r="AJ27" s="61"/>
      <c r="AK27" s="61"/>
      <c r="AL27" s="61"/>
      <c r="AM27" s="61"/>
      <c r="AN27" s="61"/>
      <c r="AO27" s="61"/>
      <c r="AP27" s="61"/>
      <c r="AQ27" s="61"/>
    </row>
    <row r="28" spans="1:43">
      <c r="O28" s="21" t="s">
        <v>2</v>
      </c>
      <c r="P28" s="23">
        <v>23276</v>
      </c>
      <c r="Q28" s="23">
        <v>1531</v>
      </c>
      <c r="R28" s="23">
        <v>20112</v>
      </c>
      <c r="S28" s="23">
        <v>10757</v>
      </c>
      <c r="T28" s="23">
        <v>2073</v>
      </c>
      <c r="U28" s="23">
        <v>3016</v>
      </c>
      <c r="V28" s="23">
        <v>3815</v>
      </c>
      <c r="W28" s="23">
        <v>15674</v>
      </c>
      <c r="X28" s="23">
        <v>27025</v>
      </c>
      <c r="Y28" s="23">
        <v>9656</v>
      </c>
      <c r="Z28" s="23">
        <v>5001</v>
      </c>
      <c r="AA28" s="23">
        <v>26001</v>
      </c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61"/>
      <c r="AQ28" s="61"/>
    </row>
    <row r="29" spans="1:43"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/>
      <c r="AN29" s="61"/>
      <c r="AO29" s="61"/>
      <c r="AP29" s="61"/>
      <c r="AQ29" s="61"/>
    </row>
    <row r="30" spans="1:43"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61"/>
      <c r="AK30" s="61"/>
      <c r="AL30" s="61"/>
      <c r="AM30" s="61"/>
      <c r="AN30" s="61"/>
      <c r="AO30" s="61"/>
      <c r="AP30" s="61"/>
      <c r="AQ30" s="61"/>
    </row>
    <row r="31" spans="1:43">
      <c r="O31" s="13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</row>
    <row r="32" spans="1:43">
      <c r="O32" s="61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</row>
    <row r="33" spans="15:43"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</row>
    <row r="34" spans="15:43">
      <c r="O34" s="13">
        <v>2018</v>
      </c>
      <c r="P34" s="14" t="s">
        <v>4</v>
      </c>
      <c r="Q34" s="14" t="s">
        <v>5</v>
      </c>
      <c r="R34" s="14" t="s">
        <v>6</v>
      </c>
      <c r="S34" s="14" t="s">
        <v>7</v>
      </c>
      <c r="T34" s="14" t="s">
        <v>8</v>
      </c>
      <c r="U34" s="14" t="s">
        <v>9</v>
      </c>
      <c r="V34" s="14" t="s">
        <v>10</v>
      </c>
      <c r="W34" s="14" t="s">
        <v>11</v>
      </c>
      <c r="X34" s="14" t="s">
        <v>12</v>
      </c>
      <c r="Y34" s="14" t="s">
        <v>13</v>
      </c>
      <c r="Z34" s="14" t="s">
        <v>14</v>
      </c>
      <c r="AA34" s="14" t="s">
        <v>15</v>
      </c>
      <c r="AB34" s="61"/>
      <c r="AC34" s="61"/>
      <c r="AD34" s="69" t="s">
        <v>29</v>
      </c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</row>
    <row r="35" spans="15:43">
      <c r="O35" s="21" t="s">
        <v>0</v>
      </c>
      <c r="P35" s="23">
        <v>5951</v>
      </c>
      <c r="Q35" s="23">
        <v>5575</v>
      </c>
      <c r="R35" s="23">
        <v>4179</v>
      </c>
      <c r="S35" s="23">
        <v>9616</v>
      </c>
      <c r="T35" s="23">
        <v>10217</v>
      </c>
      <c r="U35" s="23">
        <v>22618</v>
      </c>
      <c r="V35" s="23">
        <v>27412</v>
      </c>
      <c r="W35" s="23">
        <v>7798</v>
      </c>
      <c r="X35" s="23">
        <v>19580</v>
      </c>
      <c r="Y35" s="23">
        <v>2366</v>
      </c>
      <c r="Z35" s="23">
        <v>9074</v>
      </c>
      <c r="AA35" s="23">
        <v>4573</v>
      </c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</row>
    <row r="36" spans="15:43">
      <c r="O36" s="21" t="s">
        <v>1</v>
      </c>
      <c r="P36" s="23">
        <v>6349</v>
      </c>
      <c r="Q36" s="23">
        <v>4199</v>
      </c>
      <c r="R36" s="23">
        <v>3729</v>
      </c>
      <c r="S36" s="23">
        <v>15505</v>
      </c>
      <c r="T36" s="23">
        <v>19670</v>
      </c>
      <c r="U36" s="23">
        <v>16121</v>
      </c>
      <c r="V36" s="23">
        <v>7058</v>
      </c>
      <c r="W36" s="23">
        <v>16925</v>
      </c>
      <c r="X36" s="23">
        <v>23929</v>
      </c>
      <c r="Y36" s="23">
        <v>13913</v>
      </c>
      <c r="Z36" s="23">
        <v>3544</v>
      </c>
      <c r="AA36" s="23">
        <v>2430</v>
      </c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</row>
    <row r="37" spans="15:43">
      <c r="O37" s="21" t="s">
        <v>3</v>
      </c>
      <c r="P37" s="23">
        <v>26479</v>
      </c>
      <c r="Q37" s="23">
        <v>12800</v>
      </c>
      <c r="R37" s="23">
        <v>6888</v>
      </c>
      <c r="S37" s="23">
        <v>27967</v>
      </c>
      <c r="T37" s="23">
        <v>5266</v>
      </c>
      <c r="U37" s="23">
        <v>21352</v>
      </c>
      <c r="V37" s="23">
        <v>27302</v>
      </c>
      <c r="W37" s="23">
        <v>16229</v>
      </c>
      <c r="X37" s="23">
        <v>12227</v>
      </c>
      <c r="Y37" s="23">
        <v>9060</v>
      </c>
      <c r="Z37" s="23">
        <v>16734</v>
      </c>
      <c r="AA37" s="23">
        <v>4845</v>
      </c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</row>
    <row r="38" spans="15:43">
      <c r="O38" s="21" t="s">
        <v>2</v>
      </c>
      <c r="P38" s="23">
        <v>29703</v>
      </c>
      <c r="Q38" s="23">
        <v>26882</v>
      </c>
      <c r="R38" s="23">
        <v>16093</v>
      </c>
      <c r="S38" s="23">
        <v>20072</v>
      </c>
      <c r="T38" s="23">
        <v>16900</v>
      </c>
      <c r="U38" s="23">
        <v>18906</v>
      </c>
      <c r="V38" s="23">
        <v>8243</v>
      </c>
      <c r="W38" s="23">
        <v>29649</v>
      </c>
      <c r="X38" s="23">
        <v>19394</v>
      </c>
      <c r="Y38" s="23">
        <v>1476</v>
      </c>
      <c r="Z38" s="23">
        <v>1063</v>
      </c>
      <c r="AA38" s="23">
        <v>3737</v>
      </c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</row>
    <row r="39" spans="15:43"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</row>
    <row r="40" spans="15:43">
      <c r="O40" s="13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</row>
    <row r="41" spans="15:43">
      <c r="O41" s="61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</row>
    <row r="42" spans="15:43"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</row>
    <row r="43" spans="15:43">
      <c r="O43" s="13">
        <v>2019</v>
      </c>
      <c r="P43" s="14" t="s">
        <v>4</v>
      </c>
      <c r="Q43" s="14" t="s">
        <v>5</v>
      </c>
      <c r="R43" s="14" t="s">
        <v>6</v>
      </c>
      <c r="S43" s="14" t="s">
        <v>7</v>
      </c>
      <c r="T43" s="14" t="s">
        <v>8</v>
      </c>
      <c r="U43" s="14" t="s">
        <v>9</v>
      </c>
      <c r="V43" s="14" t="s">
        <v>10</v>
      </c>
      <c r="W43" s="14" t="s">
        <v>11</v>
      </c>
      <c r="X43" s="14" t="s">
        <v>12</v>
      </c>
      <c r="Y43" s="14" t="s">
        <v>13</v>
      </c>
      <c r="Z43" s="14" t="s">
        <v>14</v>
      </c>
      <c r="AA43" s="14" t="s">
        <v>15</v>
      </c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</row>
    <row r="44" spans="15:43">
      <c r="O44" s="21" t="s">
        <v>0</v>
      </c>
      <c r="P44" s="23">
        <v>23403</v>
      </c>
      <c r="Q44" s="23">
        <v>13212</v>
      </c>
      <c r="R44" s="23">
        <v>21386</v>
      </c>
      <c r="S44" s="23">
        <v>10947</v>
      </c>
      <c r="T44" s="23">
        <v>27753</v>
      </c>
      <c r="U44" s="23">
        <v>27555</v>
      </c>
      <c r="V44" s="23">
        <v>10435</v>
      </c>
      <c r="W44" s="23">
        <v>21384</v>
      </c>
      <c r="X44" s="23">
        <v>18634</v>
      </c>
      <c r="Y44" s="23">
        <v>20452</v>
      </c>
      <c r="Z44" s="23">
        <v>13318</v>
      </c>
      <c r="AA44" s="23">
        <v>26916</v>
      </c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</row>
    <row r="45" spans="15:43">
      <c r="O45" s="21" t="s">
        <v>1</v>
      </c>
      <c r="P45" s="23">
        <v>5962</v>
      </c>
      <c r="Q45" s="23">
        <v>27690</v>
      </c>
      <c r="R45" s="23">
        <v>13355</v>
      </c>
      <c r="S45" s="23">
        <v>5593</v>
      </c>
      <c r="T45" s="23">
        <v>19303</v>
      </c>
      <c r="U45" s="23">
        <v>1680</v>
      </c>
      <c r="V45" s="23">
        <v>11459</v>
      </c>
      <c r="W45" s="23">
        <v>7325</v>
      </c>
      <c r="X45" s="23">
        <v>16360</v>
      </c>
      <c r="Y45" s="23">
        <v>24893</v>
      </c>
      <c r="Z45" s="23">
        <v>7527</v>
      </c>
      <c r="AA45" s="23">
        <v>12998</v>
      </c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</row>
    <row r="46" spans="15:43">
      <c r="O46" s="21" t="s">
        <v>3</v>
      </c>
      <c r="P46" s="23">
        <v>10441</v>
      </c>
      <c r="Q46" s="23">
        <v>13107</v>
      </c>
      <c r="R46" s="23">
        <v>12384</v>
      </c>
      <c r="S46" s="23">
        <v>29955</v>
      </c>
      <c r="T46" s="23">
        <v>15951</v>
      </c>
      <c r="U46" s="23">
        <v>15482</v>
      </c>
      <c r="V46" s="23">
        <v>29815</v>
      </c>
      <c r="W46" s="23">
        <v>10909</v>
      </c>
      <c r="X46" s="23">
        <v>1939</v>
      </c>
      <c r="Y46" s="23">
        <v>28503</v>
      </c>
      <c r="Z46" s="23">
        <v>16042</v>
      </c>
      <c r="AA46" s="23">
        <v>11249</v>
      </c>
      <c r="AB46" s="61"/>
      <c r="AC46" s="61"/>
      <c r="AD46" s="61" t="s">
        <v>30</v>
      </c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</row>
    <row r="47" spans="15:43">
      <c r="O47" s="21" t="s">
        <v>2</v>
      </c>
      <c r="P47" s="23">
        <v>19234</v>
      </c>
      <c r="Q47" s="23">
        <v>27202</v>
      </c>
      <c r="R47" s="23">
        <v>5903</v>
      </c>
      <c r="S47" s="23">
        <v>8776</v>
      </c>
      <c r="T47" s="23">
        <v>3305</v>
      </c>
      <c r="U47" s="23">
        <v>25252</v>
      </c>
      <c r="V47" s="23">
        <v>28926</v>
      </c>
      <c r="W47" s="23">
        <v>24295</v>
      </c>
      <c r="X47" s="23">
        <v>17704</v>
      </c>
      <c r="Y47" s="23">
        <v>13869</v>
      </c>
      <c r="Z47" s="23">
        <v>18686</v>
      </c>
      <c r="AA47" s="23">
        <v>22093</v>
      </c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</row>
    <row r="48" spans="15:43"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</row>
    <row r="49" spans="15:43"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</row>
    <row r="50" spans="15:43"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</row>
    <row r="51" spans="15:43"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</row>
    <row r="52" spans="15:43"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</row>
    <row r="53" spans="15:43"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</row>
    <row r="54" spans="15:43"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</row>
    <row r="55" spans="15:43"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</row>
    <row r="56" spans="15:43"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</row>
    <row r="57" spans="15:43"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</row>
    <row r="58" spans="15:43"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2" r:id="rId4" name="Drop Down 4">
              <controlPr defaultSize="0" autoLine="0" autoPict="0">
                <anchor moveWithCells="1">
                  <from>
                    <xdr:col>1</xdr:col>
                    <xdr:colOff>438150</xdr:colOff>
                    <xdr:row>2</xdr:row>
                    <xdr:rowOff>31750</xdr:rowOff>
                  </from>
                  <to>
                    <xdr:col>4</xdr:col>
                    <xdr:colOff>171450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5" name="List Box 5">
              <controlPr defaultSize="0" autoLine="0" autoPict="0">
                <anchor moveWithCells="1">
                  <from>
                    <xdr:col>7</xdr:col>
                    <xdr:colOff>88900</xdr:colOff>
                    <xdr:row>0</xdr:row>
                    <xdr:rowOff>127000</xdr:rowOff>
                  </from>
                  <to>
                    <xdr:col>8</xdr:col>
                    <xdr:colOff>234950</xdr:colOff>
                    <xdr:row>4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7676C-1586-4318-BD3C-BEE15079AAFA}">
  <dimension ref="A1:A2"/>
  <sheetViews>
    <sheetView showGridLines="0" zoomScale="90" zoomScaleNormal="90" workbookViewId="0">
      <selection activeCell="A5" sqref="A5"/>
    </sheetView>
  </sheetViews>
  <sheetFormatPr defaultRowHeight="14.5"/>
  <cols>
    <col min="1" max="1" width="251.36328125" customWidth="1"/>
  </cols>
  <sheetData>
    <row r="1" spans="1:1" ht="60.5" customHeight="1">
      <c r="A1" s="59" t="s">
        <v>27</v>
      </c>
    </row>
    <row r="2" spans="1:1" ht="409.5" customHeight="1">
      <c r="A2" s="60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9" r:id="rId4" name="Drop Down 5">
              <controlPr defaultSize="0" autoLine="0" autoPict="0">
                <anchor moveWithCells="1">
                  <from>
                    <xdr:col>0</xdr:col>
                    <xdr:colOff>304800</xdr:colOff>
                    <xdr:row>1</xdr:row>
                    <xdr:rowOff>615950</xdr:rowOff>
                  </from>
                  <to>
                    <xdr:col>0</xdr:col>
                    <xdr:colOff>1212850</xdr:colOff>
                    <xdr:row>1</xdr:row>
                    <xdr:rowOff>793750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5" name="List Box 6">
              <controlPr defaultSize="0" autoLine="0" autoPict="0">
                <anchor moveWithCells="1">
                  <from>
                    <xdr:col>0</xdr:col>
                    <xdr:colOff>298450</xdr:colOff>
                    <xdr:row>1</xdr:row>
                    <xdr:rowOff>2571750</xdr:rowOff>
                  </from>
                  <to>
                    <xdr:col>0</xdr:col>
                    <xdr:colOff>1219200</xdr:colOff>
                    <xdr:row>1</xdr:row>
                    <xdr:rowOff>2927350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6" name="Drop Down 7">
              <controlPr defaultSize="0" autoLine="0" autoPict="0">
                <anchor moveWithCells="1">
                  <from>
                    <xdr:col>0</xdr:col>
                    <xdr:colOff>304800</xdr:colOff>
                    <xdr:row>1</xdr:row>
                    <xdr:rowOff>1016000</xdr:rowOff>
                  </from>
                  <to>
                    <xdr:col>0</xdr:col>
                    <xdr:colOff>1212850</xdr:colOff>
                    <xdr:row>1</xdr:row>
                    <xdr:rowOff>1200150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7" name="Drop Down 8">
              <controlPr defaultSize="0" autoLine="0" autoPict="0">
                <anchor moveWithCells="1">
                  <from>
                    <xdr:col>0</xdr:col>
                    <xdr:colOff>304800</xdr:colOff>
                    <xdr:row>1</xdr:row>
                    <xdr:rowOff>1758950</xdr:rowOff>
                  </from>
                  <to>
                    <xdr:col>0</xdr:col>
                    <xdr:colOff>1212850</xdr:colOff>
                    <xdr:row>1</xdr:row>
                    <xdr:rowOff>1936750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8" name="Drop Down 9">
              <controlPr defaultSize="0" autoLine="0" autoPict="0">
                <anchor moveWithCells="1">
                  <from>
                    <xdr:col>0</xdr:col>
                    <xdr:colOff>304800</xdr:colOff>
                    <xdr:row>1</xdr:row>
                    <xdr:rowOff>1377950</xdr:rowOff>
                  </from>
                  <to>
                    <xdr:col>0</xdr:col>
                    <xdr:colOff>1212850</xdr:colOff>
                    <xdr:row>1</xdr:row>
                    <xdr:rowOff>1555750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9" name="List Box 10">
              <controlPr defaultSize="0" autoLine="0" autoPict="0">
                <anchor moveWithCells="1">
                  <from>
                    <xdr:col>0</xdr:col>
                    <xdr:colOff>298450</xdr:colOff>
                    <xdr:row>1</xdr:row>
                    <xdr:rowOff>3213100</xdr:rowOff>
                  </from>
                  <to>
                    <xdr:col>0</xdr:col>
                    <xdr:colOff>1219200</xdr:colOff>
                    <xdr:row>1</xdr:row>
                    <xdr:rowOff>3543300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1"/>
  <sheetViews>
    <sheetView showGridLines="0" showRowColHeaders="0" zoomScaleNormal="100" workbookViewId="0"/>
  </sheetViews>
  <sheetFormatPr defaultColWidth="0" defaultRowHeight="14.5" zeroHeight="1"/>
  <cols>
    <col min="1" max="1" width="1.1796875" style="1" customWidth="1"/>
    <col min="2" max="2" width="52.453125" style="1" customWidth="1"/>
    <col min="3" max="3" width="16.7265625" style="1" customWidth="1"/>
    <col min="4" max="4" width="3.54296875" style="1" customWidth="1"/>
    <col min="5" max="5" width="16.81640625" style="1" customWidth="1"/>
    <col min="6" max="6" width="3.54296875" style="1" customWidth="1"/>
    <col min="7" max="7" width="16.81640625" style="1" customWidth="1"/>
    <col min="8" max="8" width="3.54296875" style="1" customWidth="1"/>
    <col min="9" max="9" width="16.81640625" style="1" customWidth="1"/>
    <col min="10" max="10" width="3.54296875" style="1" customWidth="1"/>
    <col min="11" max="11" width="16.81640625" style="1" customWidth="1"/>
    <col min="12" max="12" width="21.453125" style="1" customWidth="1"/>
    <col min="13" max="13" width="0.7265625" style="1" customWidth="1"/>
    <col min="14" max="18" width="0" style="1" hidden="1" customWidth="1"/>
    <col min="19" max="19" width="177.1796875" style="1" hidden="1" customWidth="1"/>
    <col min="20" max="26" width="0" style="1" hidden="1" customWidth="1"/>
    <col min="27" max="16384" width="9.1796875" style="1" hidden="1"/>
  </cols>
  <sheetData>
    <row r="1" spans="2:12" s="7" customFormat="1" ht="4.5" customHeight="1"/>
    <row r="2" spans="2:12" ht="9" customHeight="1"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2:12">
      <c r="B8" s="2"/>
      <c r="C8" s="2"/>
      <c r="D8" s="2"/>
      <c r="E8" s="2"/>
      <c r="F8" s="3"/>
      <c r="G8" s="2"/>
      <c r="H8" s="3"/>
      <c r="I8" s="2"/>
      <c r="J8" s="3"/>
      <c r="K8" s="6"/>
      <c r="L8" s="4"/>
    </row>
    <row r="9" spans="2:12" ht="15.5">
      <c r="B9" s="2"/>
      <c r="C9" s="2"/>
      <c r="D9" s="2"/>
      <c r="E9" s="2"/>
      <c r="F9" s="2"/>
      <c r="G9" s="2"/>
      <c r="H9" s="2"/>
      <c r="I9" s="2"/>
      <c r="J9" s="2"/>
      <c r="K9" s="5"/>
      <c r="L9" s="2"/>
    </row>
    <row r="10" spans="2:12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2:12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2:1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2:1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2:1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2:1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2:1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2:1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2:1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2:12" hidden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2:12" s="7" customFormat="1" ht="4.5" customHeight="1"/>
    <row r="22" spans="2:12" hidden="1"/>
    <row r="23" spans="2:12" hidden="1"/>
    <row r="24" spans="2:12" hidden="1"/>
    <row r="25" spans="2:12" hidden="1"/>
    <row r="26" spans="2:12" hidden="1"/>
    <row r="27" spans="2:12" hidden="1"/>
    <row r="28" spans="2:12" hidden="1"/>
    <row r="29" spans="2:12" hidden="1"/>
    <row r="30" spans="2:12" hidden="1"/>
    <row r="31" spans="2:12" hidden="1"/>
    <row r="32" spans="2:12" hidden="1"/>
    <row r="33" hidden="1"/>
    <row r="34" hidden="1"/>
    <row r="35" hidden="1"/>
    <row r="36" hidden="1"/>
    <row r="37" hidden="1"/>
    <row r="38" hidden="1"/>
    <row r="39" hidden="1"/>
    <row r="40" hidden="1"/>
    <row r="41" hidden="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  <row r="57" hidden="1"/>
    <row r="58" hidden="1"/>
    <row r="59" hidden="1"/>
    <row r="60" hidden="1"/>
    <row r="61" hidden="1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41" r:id="rId4" name="Drop Down 17">
              <controlPr defaultSize="0" autoLine="0" autoPict="0">
                <anchor moveWithCells="1">
                  <from>
                    <xdr:col>4</xdr:col>
                    <xdr:colOff>1009650</xdr:colOff>
                    <xdr:row>6</xdr:row>
                    <xdr:rowOff>88900</xdr:rowOff>
                  </from>
                  <to>
                    <xdr:col>6</xdr:col>
                    <xdr:colOff>762000</xdr:colOff>
                    <xdr:row>7</xdr:row>
                    <xdr:rowOff>107950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5" name="Drop Down 18">
              <controlPr defaultSize="0" autoLine="0" autoPict="0">
                <anchor moveWithCells="1">
                  <from>
                    <xdr:col>6</xdr:col>
                    <xdr:colOff>1003300</xdr:colOff>
                    <xdr:row>6</xdr:row>
                    <xdr:rowOff>88900</xdr:rowOff>
                  </from>
                  <to>
                    <xdr:col>8</xdr:col>
                    <xdr:colOff>774700</xdr:colOff>
                    <xdr:row>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6" name="List Box 22">
              <controlPr defaultSize="0" autoLine="0" autoPict="0">
                <anchor moveWithCells="1">
                  <from>
                    <xdr:col>8</xdr:col>
                    <xdr:colOff>1022350</xdr:colOff>
                    <xdr:row>6</xdr:row>
                    <xdr:rowOff>95250</xdr:rowOff>
                  </from>
                  <to>
                    <xdr:col>10</xdr:col>
                    <xdr:colOff>552450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49"/>
  <sheetViews>
    <sheetView showGridLines="0" showRowColHeaders="0" zoomScaleNormal="100" workbookViewId="0"/>
  </sheetViews>
  <sheetFormatPr defaultColWidth="0" defaultRowHeight="15" customHeight="1" zeroHeight="1"/>
  <cols>
    <col min="1" max="1" width="1.1796875" style="9" customWidth="1"/>
    <col min="2" max="2" width="52.453125" style="1" customWidth="1"/>
    <col min="3" max="3" width="16.7265625" style="1" customWidth="1"/>
    <col min="4" max="4" width="3.54296875" style="1" customWidth="1"/>
    <col min="5" max="5" width="16.81640625" style="1" customWidth="1"/>
    <col min="6" max="6" width="3.54296875" style="1" customWidth="1"/>
    <col min="7" max="7" width="16.81640625" style="1" customWidth="1"/>
    <col min="8" max="8" width="3.54296875" style="1" customWidth="1"/>
    <col min="9" max="9" width="16.81640625" style="1" customWidth="1"/>
    <col min="10" max="10" width="3.54296875" style="1" customWidth="1"/>
    <col min="11" max="11" width="16.81640625" style="1" customWidth="1"/>
    <col min="12" max="12" width="21.453125" style="1" customWidth="1"/>
    <col min="13" max="13" width="0.7265625" style="9" customWidth="1"/>
    <col min="14" max="18" width="0" style="1" hidden="1" customWidth="1"/>
    <col min="19" max="19" width="177.1796875" style="1" hidden="1" customWidth="1"/>
    <col min="20" max="26" width="0" style="1" hidden="1" customWidth="1"/>
    <col min="27" max="16384" width="9.1796875" style="1" hidden="1"/>
  </cols>
  <sheetData>
    <row r="1" spans="6:12" s="8" customFormat="1" ht="4.5" customHeight="1"/>
    <row r="2" spans="6:12" ht="9" customHeight="1"/>
    <row r="3" spans="6:12" ht="14.5"/>
    <row r="4" spans="6:12" ht="14.5"/>
    <row r="5" spans="6:12" ht="14.5"/>
    <row r="6" spans="6:12" ht="14.5"/>
    <row r="7" spans="6:12" ht="14.5"/>
    <row r="8" spans="6:12" ht="14.5">
      <c r="F8" s="10"/>
      <c r="H8" s="10"/>
      <c r="J8" s="10"/>
      <c r="L8" s="11"/>
    </row>
    <row r="9" spans="6:12" ht="15.5">
      <c r="I9" s="12">
        <v>18000</v>
      </c>
    </row>
    <row r="10" spans="6:12" ht="14.5"/>
    <row r="11" spans="6:12" ht="14.5"/>
    <row r="12" spans="6:12" ht="14.5"/>
    <row r="13" spans="6:12" ht="14.5"/>
    <row r="14" spans="6:12" ht="14.5"/>
    <row r="15" spans="6:12" ht="14.5"/>
    <row r="16" spans="6:12" ht="14.5"/>
    <row r="17" spans="13:13" ht="14.5"/>
    <row r="18" spans="13:13" ht="14.5"/>
    <row r="19" spans="13:13" ht="14.5"/>
    <row r="20" spans="13:13" s="8" customFormat="1" ht="4.5" customHeight="1">
      <c r="M20" s="8" t="s">
        <v>16</v>
      </c>
    </row>
    <row r="21" spans="13:13" ht="14.5" hidden="1"/>
    <row r="22" spans="13:13" ht="14.5" hidden="1"/>
    <row r="23" spans="13:13" ht="14.5" hidden="1"/>
    <row r="24" spans="13:13" ht="14.5" hidden="1"/>
    <row r="25" spans="13:13" ht="14.5" hidden="1"/>
    <row r="26" spans="13:13" ht="14.5" hidden="1"/>
    <row r="27" spans="13:13" ht="14.5" hidden="1"/>
    <row r="28" spans="13:13" ht="14.5" hidden="1"/>
    <row r="29" spans="13:13" ht="14.5" hidden="1"/>
    <row r="30" spans="13:13" ht="14.5" hidden="1"/>
    <row r="31" spans="13:13" ht="14.5" hidden="1"/>
    <row r="32" spans="13:13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  <row r="38" ht="15" hidden="1" customHeight="1"/>
    <row r="39" ht="15" hidden="1" customHeight="1"/>
    <row r="40" ht="15" hidden="1" customHeight="1"/>
    <row r="41" ht="15" hidden="1" customHeight="1"/>
    <row r="42" ht="15" hidden="1" customHeight="1"/>
    <row r="43" ht="15" hidden="1" customHeight="1"/>
    <row r="44" ht="15" hidden="1" customHeight="1"/>
    <row r="45" ht="15" hidden="1" customHeight="1"/>
    <row r="46" ht="15" hidden="1" customHeight="1"/>
    <row r="47" ht="15" hidden="1" customHeight="1"/>
    <row r="48" ht="15" hidden="1" customHeight="1"/>
    <row r="49" ht="15" hidden="1" customHeight="1"/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Drop Down 1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171450</xdr:rowOff>
                  </from>
                  <to>
                    <xdr:col>6</xdr:col>
                    <xdr:colOff>1117600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Drop Down 2">
              <controlPr defaultSize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1117600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37"/>
  <sheetViews>
    <sheetView showGridLines="0" showRowColHeaders="0" zoomScaleNormal="100" workbookViewId="0"/>
  </sheetViews>
  <sheetFormatPr defaultColWidth="0" defaultRowHeight="15" customHeight="1" zeroHeight="1"/>
  <cols>
    <col min="1" max="1" width="1.1796875" style="9" customWidth="1"/>
    <col min="2" max="2" width="52.453125" style="1" customWidth="1"/>
    <col min="3" max="3" width="16.7265625" style="1" customWidth="1"/>
    <col min="4" max="4" width="3.54296875" style="1" customWidth="1"/>
    <col min="5" max="5" width="16.81640625" style="1" customWidth="1"/>
    <col min="6" max="6" width="3.54296875" style="1" customWidth="1"/>
    <col min="7" max="7" width="16.81640625" style="1" customWidth="1"/>
    <col min="8" max="8" width="3.54296875" style="1" customWidth="1"/>
    <col min="9" max="9" width="16.81640625" style="1" customWidth="1"/>
    <col min="10" max="10" width="3.54296875" style="1" customWidth="1"/>
    <col min="11" max="11" width="16.81640625" style="1" customWidth="1"/>
    <col min="12" max="12" width="21.453125" style="1" customWidth="1"/>
    <col min="13" max="13" width="0.7265625" style="9" customWidth="1"/>
    <col min="14" max="18" width="0" style="1" hidden="1" customWidth="1"/>
    <col min="19" max="19" width="177.1796875" style="1" hidden="1" customWidth="1"/>
    <col min="20" max="26" width="0" style="1" hidden="1" customWidth="1"/>
    <col min="27" max="16384" width="9.1796875" style="1" hidden="1"/>
  </cols>
  <sheetData>
    <row r="1" spans="6:12" s="8" customFormat="1" ht="4.5" customHeight="1"/>
    <row r="2" spans="6:12" ht="9" customHeight="1"/>
    <row r="3" spans="6:12" ht="14.5"/>
    <row r="4" spans="6:12" ht="14.5"/>
    <row r="5" spans="6:12" ht="14.5"/>
    <row r="6" spans="6:12" ht="14.5"/>
    <row r="7" spans="6:12" ht="14.5"/>
    <row r="8" spans="6:12" ht="14.5">
      <c r="F8" s="10"/>
      <c r="H8" s="10"/>
      <c r="J8" s="10"/>
      <c r="L8" s="11"/>
    </row>
    <row r="9" spans="6:12" ht="15.5">
      <c r="I9" s="12">
        <v>18000</v>
      </c>
    </row>
    <row r="10" spans="6:12" ht="14.5"/>
    <row r="11" spans="6:12" ht="14.5"/>
    <row r="12" spans="6:12" ht="14.5"/>
    <row r="13" spans="6:12" ht="14.5"/>
    <row r="14" spans="6:12" ht="14.5"/>
    <row r="15" spans="6:12" ht="14.5"/>
    <row r="16" spans="6:12" ht="14.5"/>
    <row r="17" ht="14.5"/>
    <row r="18" ht="14.5"/>
    <row r="19" ht="14.5"/>
    <row r="20" s="8" customFormat="1" ht="4.5" customHeight="1"/>
    <row r="21" ht="14.5" hidden="1"/>
    <row r="22" ht="14.5" hidden="1"/>
    <row r="23" ht="14.5" hidden="1"/>
    <row r="24" ht="14.5" hidden="1"/>
    <row r="25" ht="14.5" hidden="1"/>
    <row r="26" ht="14.5" hidden="1"/>
    <row r="27" ht="14.5" hidden="1"/>
    <row r="28" ht="14.5" hidden="1"/>
    <row r="29" ht="14.5" hidden="1"/>
    <row r="30" ht="14.5" hidden="1"/>
    <row r="31" ht="14.5" hidden="1"/>
    <row r="32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5" r:id="rId4" name="Drop Down 3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171450</xdr:rowOff>
                  </from>
                  <to>
                    <xdr:col>6</xdr:col>
                    <xdr:colOff>1117600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5" name="Drop Down 5">
              <controlPr defaultSize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1117600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37"/>
  <sheetViews>
    <sheetView showGridLines="0" showRowColHeaders="0" zoomScaleNormal="100" workbookViewId="0"/>
  </sheetViews>
  <sheetFormatPr defaultColWidth="0" defaultRowHeight="15" customHeight="1" zeroHeight="1"/>
  <cols>
    <col min="1" max="1" width="1.1796875" style="9" customWidth="1"/>
    <col min="2" max="2" width="52.453125" style="1" customWidth="1"/>
    <col min="3" max="3" width="16.7265625" style="1" customWidth="1"/>
    <col min="4" max="4" width="3.54296875" style="1" customWidth="1"/>
    <col min="5" max="5" width="16.81640625" style="1" customWidth="1"/>
    <col min="6" max="6" width="3.54296875" style="1" customWidth="1"/>
    <col min="7" max="7" width="16.81640625" style="1" customWidth="1"/>
    <col min="8" max="8" width="3.54296875" style="1" customWidth="1"/>
    <col min="9" max="9" width="16.81640625" style="1" customWidth="1"/>
    <col min="10" max="10" width="3.54296875" style="1" customWidth="1"/>
    <col min="11" max="11" width="16.81640625" style="1" customWidth="1"/>
    <col min="12" max="12" width="21.453125" style="1" customWidth="1"/>
    <col min="13" max="13" width="0.7265625" style="9" customWidth="1"/>
    <col min="14" max="18" width="0" style="1" hidden="1" customWidth="1"/>
    <col min="19" max="19" width="177.1796875" style="1" hidden="1" customWidth="1"/>
    <col min="20" max="26" width="0" style="1" hidden="1" customWidth="1"/>
    <col min="27" max="16384" width="9.1796875" style="1" hidden="1"/>
  </cols>
  <sheetData>
    <row r="1" spans="6:12" s="8" customFormat="1" ht="4.5" customHeight="1"/>
    <row r="2" spans="6:12" ht="9" customHeight="1"/>
    <row r="3" spans="6:12" ht="14.5"/>
    <row r="4" spans="6:12" ht="14.5"/>
    <row r="5" spans="6:12" ht="14.5"/>
    <row r="6" spans="6:12" ht="14.5"/>
    <row r="7" spans="6:12" ht="14.5"/>
    <row r="8" spans="6:12" ht="14.5">
      <c r="F8" s="10"/>
      <c r="H8" s="10"/>
      <c r="J8" s="10"/>
      <c r="L8" s="11"/>
    </row>
    <row r="9" spans="6:12" ht="15.5">
      <c r="I9" s="12">
        <v>18000</v>
      </c>
    </row>
    <row r="10" spans="6:12" ht="14.5"/>
    <row r="11" spans="6:12" ht="14.5"/>
    <row r="12" spans="6:12" ht="14.5"/>
    <row r="13" spans="6:12" ht="14.5"/>
    <row r="14" spans="6:12" ht="14.5"/>
    <row r="15" spans="6:12" ht="14.5"/>
    <row r="16" spans="6:12" ht="14.5"/>
    <row r="17" ht="14.5"/>
    <row r="18" ht="14.5"/>
    <row r="19" ht="14.5"/>
    <row r="20" s="8" customFormat="1" ht="4.5" customHeight="1"/>
    <row r="21" ht="14.5" hidden="1"/>
    <row r="22" ht="14.5" hidden="1"/>
    <row r="23" ht="14.5" hidden="1"/>
    <row r="24" ht="14.5" hidden="1"/>
    <row r="25" ht="14.5" hidden="1"/>
    <row r="26" ht="14.5" hidden="1"/>
    <row r="27" ht="14.5" hidden="1"/>
    <row r="28" ht="14.5" hidden="1"/>
    <row r="29" ht="14.5" hidden="1"/>
    <row r="30" ht="14.5" hidden="1"/>
    <row r="31" ht="14.5" hidden="1"/>
    <row r="32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rop Down 1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171450</xdr:rowOff>
                  </from>
                  <to>
                    <xdr:col>6</xdr:col>
                    <xdr:colOff>1117600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Drop Down 2">
              <controlPr defaultSize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1117600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7"/>
  <sheetViews>
    <sheetView showGridLines="0" showRowColHeaders="0" zoomScaleNormal="100" workbookViewId="0"/>
  </sheetViews>
  <sheetFormatPr defaultColWidth="0" defaultRowHeight="15" customHeight="1" zeroHeight="1"/>
  <cols>
    <col min="1" max="1" width="1.1796875" style="9" customWidth="1"/>
    <col min="2" max="2" width="52.453125" style="1" customWidth="1"/>
    <col min="3" max="3" width="16.7265625" style="1" customWidth="1"/>
    <col min="4" max="4" width="3.54296875" style="1" customWidth="1"/>
    <col min="5" max="5" width="16.81640625" style="1" customWidth="1"/>
    <col min="6" max="6" width="3.54296875" style="1" customWidth="1"/>
    <col min="7" max="7" width="16.81640625" style="1" customWidth="1"/>
    <col min="8" max="8" width="3.54296875" style="1" customWidth="1"/>
    <col min="9" max="9" width="16.81640625" style="1" customWidth="1"/>
    <col min="10" max="10" width="3.54296875" style="1" customWidth="1"/>
    <col min="11" max="11" width="16.81640625" style="1" customWidth="1"/>
    <col min="12" max="12" width="21.453125" style="1" customWidth="1"/>
    <col min="13" max="13" width="0.7265625" style="9" customWidth="1"/>
    <col min="14" max="18" width="0" style="1" hidden="1" customWidth="1"/>
    <col min="19" max="19" width="177.1796875" style="1" hidden="1" customWidth="1"/>
    <col min="20" max="26" width="0" style="1" hidden="1" customWidth="1"/>
    <col min="27" max="16384" width="9.1796875" style="1" hidden="1"/>
  </cols>
  <sheetData>
    <row r="1" spans="6:12" s="8" customFormat="1" ht="4.5" customHeight="1"/>
    <row r="2" spans="6:12" ht="9" customHeight="1"/>
    <row r="3" spans="6:12" ht="14.5"/>
    <row r="4" spans="6:12" ht="14.5"/>
    <row r="5" spans="6:12" ht="14.5"/>
    <row r="6" spans="6:12" ht="14.5"/>
    <row r="7" spans="6:12" ht="14.5"/>
    <row r="8" spans="6:12" ht="14.5">
      <c r="F8" s="10"/>
      <c r="H8" s="10"/>
      <c r="J8" s="10"/>
      <c r="L8" s="11"/>
    </row>
    <row r="9" spans="6:12" ht="15.5">
      <c r="I9" s="12">
        <v>18000</v>
      </c>
    </row>
    <row r="10" spans="6:12" ht="14.5"/>
    <row r="11" spans="6:12" ht="14.5"/>
    <row r="12" spans="6:12" ht="14.5"/>
    <row r="13" spans="6:12" ht="14.5"/>
    <row r="14" spans="6:12" ht="14.5"/>
    <row r="15" spans="6:12" ht="14.5"/>
    <row r="16" spans="6:12" ht="14.5"/>
    <row r="17" ht="14.5"/>
    <row r="18" ht="14.5"/>
    <row r="19" ht="14.5"/>
    <row r="20" s="8" customFormat="1" ht="4.5" customHeight="1"/>
    <row r="21" ht="14.5" hidden="1"/>
    <row r="22" ht="14.5" hidden="1"/>
    <row r="23" ht="14.5" hidden="1"/>
    <row r="24" ht="14.5" hidden="1"/>
    <row r="25" ht="14.5" hidden="1"/>
    <row r="26" ht="14.5" hidden="1"/>
    <row r="27" ht="14.5" hidden="1"/>
    <row r="28" ht="14.5" hidden="1"/>
    <row r="29" ht="14.5" hidden="1"/>
    <row r="30" ht="14.5" hidden="1"/>
    <row r="31" ht="14.5" hidden="1"/>
    <row r="32" ht="15" hidden="1" customHeight="1"/>
    <row r="33" ht="15" hidden="1" customHeight="1"/>
    <row r="34" ht="15" hidden="1" customHeight="1"/>
    <row r="35" ht="15" hidden="1" customHeight="1"/>
    <row r="36" ht="15" hidden="1" customHeight="1"/>
    <row r="37" ht="15" hidden="1" customHeight="1"/>
  </sheetData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3" name="Drop Down 1">
              <controlPr defaultSize="0" autoLine="0" autoPict="0">
                <anchor moveWithCells="1">
                  <from>
                    <xdr:col>6</xdr:col>
                    <xdr:colOff>0</xdr:colOff>
                    <xdr:row>7</xdr:row>
                    <xdr:rowOff>171450</xdr:rowOff>
                  </from>
                  <to>
                    <xdr:col>6</xdr:col>
                    <xdr:colOff>1117600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4" name="Drop Down 2">
              <controlPr defaultSize="0" autoLine="0" autoPict="0">
                <anchor moveWithCells="1">
                  <from>
                    <xdr:col>8</xdr:col>
                    <xdr:colOff>0</xdr:colOff>
                    <xdr:row>7</xdr:row>
                    <xdr:rowOff>171450</xdr:rowOff>
                  </from>
                  <to>
                    <xdr:col>8</xdr:col>
                    <xdr:colOff>1117600</xdr:colOff>
                    <xdr:row>8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Vendas</vt:lpstr>
      <vt:lpstr>Fórmulas</vt:lpstr>
      <vt:lpstr>Botão</vt:lpstr>
      <vt:lpstr>Planilha1</vt:lpstr>
      <vt:lpstr>Resumo Gerencial</vt:lpstr>
      <vt:lpstr>Sprite</vt:lpstr>
      <vt:lpstr>Guarana</vt:lpstr>
      <vt:lpstr>Red Bull</vt:lpstr>
      <vt:lpstr>Pepsi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</dc:creator>
  <cp:lastModifiedBy>Matteo</cp:lastModifiedBy>
  <dcterms:created xsi:type="dcterms:W3CDTF">2017-10-04T19:15:15Z</dcterms:created>
  <dcterms:modified xsi:type="dcterms:W3CDTF">2020-05-11T21:10:47Z</dcterms:modified>
</cp:coreProperties>
</file>